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HBC 2023-24\AQAR 2022-23\Criterion 2\2.6.2\"/>
    </mc:Choice>
  </mc:AlternateContent>
  <bookViews>
    <workbookView xWindow="0" yWindow="0" windowWidth="15345" windowHeight="6705" tabRatio="908"/>
  </bookViews>
  <sheets>
    <sheet name="Unit Division and Course Plan" sheetId="2" r:id="rId1"/>
    <sheet name="Rubrics" sheetId="5" r:id="rId2"/>
    <sheet name="CO PO Matrix" sheetId="8" r:id="rId3"/>
    <sheet name="Co measurement" sheetId="10" r:id="rId4"/>
  </sheets>
  <definedNames>
    <definedName name="_xlnm.Print_Area" localSheetId="0">'Unit Division and Course Plan'!$A$1:$H$31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0" l="1"/>
  <c r="K21" i="10" s="1"/>
  <c r="L21" i="10" s="1"/>
  <c r="J15" i="10"/>
  <c r="K15" i="10" s="1"/>
  <c r="L15" i="10" s="1"/>
  <c r="K16" i="10"/>
  <c r="L16" i="10" s="1"/>
  <c r="J16" i="10"/>
  <c r="K30" i="10"/>
  <c r="L30" i="10" s="1"/>
  <c r="J29" i="10"/>
  <c r="K29" i="10"/>
  <c r="L29" i="10" s="1"/>
  <c r="J25" i="10"/>
  <c r="K25" i="10" s="1"/>
  <c r="L25" i="10" s="1"/>
  <c r="J26" i="10"/>
  <c r="K26" i="10" s="1"/>
  <c r="L26" i="10" s="1"/>
  <c r="J28" i="10"/>
  <c r="K28" i="10" s="1"/>
  <c r="L28" i="10" s="1"/>
  <c r="J34" i="10"/>
  <c r="K34" i="10" s="1"/>
  <c r="L34" i="10" s="1"/>
  <c r="J35" i="10"/>
  <c r="K35" i="10" s="1"/>
  <c r="L35" i="10" s="1"/>
  <c r="J20" i="10" l="1"/>
  <c r="J22" i="10"/>
  <c r="K22" i="10" s="1"/>
  <c r="J17" i="10"/>
  <c r="K17" i="10" s="1"/>
  <c r="J32" i="10"/>
  <c r="K32" i="10" s="1"/>
  <c r="J18" i="10"/>
  <c r="K18" i="10" s="1"/>
  <c r="J36" i="10"/>
  <c r="K36" i="10" s="1"/>
  <c r="J39" i="10"/>
  <c r="K39" i="10" s="1"/>
  <c r="J31" i="10"/>
  <c r="K31" i="10" s="1"/>
  <c r="J14" i="10"/>
  <c r="K14" i="10" s="1"/>
  <c r="K12" i="10"/>
  <c r="L12" i="10" s="1"/>
  <c r="J12" i="10"/>
  <c r="D40" i="10" l="1"/>
  <c r="E40" i="10"/>
  <c r="F40" i="10"/>
  <c r="G40" i="10"/>
  <c r="H40" i="10"/>
  <c r="I40" i="10"/>
  <c r="C40" i="10"/>
  <c r="J38" i="10"/>
  <c r="K38" i="10" s="1"/>
  <c r="L38" i="10" s="1"/>
  <c r="L31" i="10"/>
  <c r="L32" i="10"/>
  <c r="J33" i="10"/>
  <c r="K33" i="10" s="1"/>
  <c r="L33" i="10" s="1"/>
  <c r="L39" i="10"/>
  <c r="L18" i="10"/>
  <c r="L36" i="10"/>
  <c r="J37" i="10"/>
  <c r="K37" i="10" s="1"/>
  <c r="L37" i="10" s="1"/>
  <c r="J27" i="10"/>
  <c r="K27" i="10" s="1"/>
  <c r="L27" i="10" s="1"/>
  <c r="J24" i="10"/>
  <c r="K24" i="10" s="1"/>
  <c r="L24" i="10" s="1"/>
  <c r="J23" i="10"/>
  <c r="K23" i="10" s="1"/>
  <c r="L23" i="10" s="1"/>
  <c r="L22" i="10"/>
  <c r="J13" i="10"/>
  <c r="K13" i="10" s="1"/>
  <c r="L13" i="10" s="1"/>
  <c r="K20" i="10"/>
  <c r="L20" i="10" s="1"/>
  <c r="J19" i="10"/>
  <c r="K19" i="10" s="1"/>
  <c r="L19" i="10" s="1"/>
  <c r="L17" i="10"/>
  <c r="L14" i="10"/>
  <c r="F8" i="10"/>
  <c r="E8" i="10"/>
  <c r="D8" i="10"/>
  <c r="C8" i="10"/>
  <c r="B8" i="10"/>
  <c r="G7" i="10"/>
  <c r="G6" i="10"/>
  <c r="G5" i="10"/>
  <c r="K40" i="10" l="1"/>
  <c r="J40" i="10"/>
  <c r="G8" i="10"/>
</calcChain>
</file>

<file path=xl/sharedStrings.xml><?xml version="1.0" encoding="utf-8"?>
<sst xmlns="http://schemas.openxmlformats.org/spreadsheetml/2006/main" count="232" uniqueCount="192">
  <si>
    <t>Module</t>
  </si>
  <si>
    <t>Sub Topics</t>
  </si>
  <si>
    <t>T</t>
  </si>
  <si>
    <t>Instructional Hrs-90</t>
  </si>
  <si>
    <t>COURSE PLAN</t>
  </si>
  <si>
    <t>Course:</t>
  </si>
  <si>
    <t>Course Code:</t>
  </si>
  <si>
    <t>Teacher In-charge:</t>
  </si>
  <si>
    <t>Semester : III</t>
  </si>
  <si>
    <t>Programme</t>
  </si>
  <si>
    <t>Taught, Practiced &amp; Assessed</t>
  </si>
  <si>
    <t>Department</t>
  </si>
  <si>
    <t>Course Outcome</t>
  </si>
  <si>
    <t>Days/Hours</t>
  </si>
  <si>
    <t>Method of Assessment/Learning Activities</t>
  </si>
  <si>
    <t>Reference</t>
  </si>
  <si>
    <t>Learning activit NO:</t>
  </si>
  <si>
    <t>Learning Activity</t>
  </si>
  <si>
    <t>LA 1</t>
  </si>
  <si>
    <t>Group</t>
  </si>
  <si>
    <t>Individual / Group</t>
  </si>
  <si>
    <t>Mesures Points</t>
  </si>
  <si>
    <t>Scales</t>
  </si>
  <si>
    <t>Content, Conceptual understanding</t>
  </si>
  <si>
    <t>Very Clear: 5, Clear 4, Modereate 3, Need to Improve 2</t>
  </si>
  <si>
    <t>Remark</t>
  </si>
  <si>
    <t>LA 2</t>
  </si>
  <si>
    <t>Individual</t>
  </si>
  <si>
    <t>T, A</t>
  </si>
  <si>
    <t>LA 3: Assisgnemnt on various crossing</t>
  </si>
  <si>
    <t>LA 3</t>
  </si>
  <si>
    <t xml:space="preserve">All introduction, points and Conclusion: 5,  else 4 </t>
  </si>
  <si>
    <t>Submitted Before starting of 4th Module</t>
  </si>
  <si>
    <t>T, A &amp; P</t>
  </si>
  <si>
    <t>LA 4</t>
  </si>
  <si>
    <t xml:space="preserve">Test Papres date </t>
  </si>
  <si>
    <t>LA 5</t>
  </si>
  <si>
    <t>Course Outcome - Programme Outcome Maping Matrix</t>
  </si>
  <si>
    <t>Acronym</t>
  </si>
  <si>
    <t>Outcome</t>
  </si>
  <si>
    <t>CO1</t>
  </si>
  <si>
    <t>CO2</t>
  </si>
  <si>
    <t>CO3</t>
  </si>
  <si>
    <t>CO4</t>
  </si>
  <si>
    <t>Expert Evaluation</t>
  </si>
  <si>
    <t>Programme Outcome</t>
  </si>
  <si>
    <t>PSO1</t>
  </si>
  <si>
    <t>PSO2</t>
  </si>
  <si>
    <t>PSO3</t>
  </si>
  <si>
    <t>PSO4</t>
  </si>
  <si>
    <t>PSO5</t>
  </si>
  <si>
    <t>CO Mesurment</t>
  </si>
  <si>
    <t>Scale</t>
  </si>
  <si>
    <t>Assignment</t>
  </si>
  <si>
    <t>91-100</t>
  </si>
  <si>
    <t>Level 1</t>
  </si>
  <si>
    <t>CO</t>
  </si>
  <si>
    <t>activity 1</t>
  </si>
  <si>
    <t>activity 2</t>
  </si>
  <si>
    <t>activity 3</t>
  </si>
  <si>
    <t>activity 4</t>
  </si>
  <si>
    <t>Total</t>
  </si>
  <si>
    <t>81-90</t>
  </si>
  <si>
    <t>Level 2</t>
  </si>
  <si>
    <t>71-80</t>
  </si>
  <si>
    <t>Level 3</t>
  </si>
  <si>
    <t>60-70</t>
  </si>
  <si>
    <t>Level 4</t>
  </si>
  <si>
    <t>MAX 5</t>
  </si>
  <si>
    <t>Online Assignment</t>
  </si>
  <si>
    <t>TOTAL</t>
  </si>
  <si>
    <t>Percentage</t>
  </si>
  <si>
    <t>LAs-5</t>
  </si>
  <si>
    <t>Tests-5</t>
  </si>
  <si>
    <t>marks</t>
  </si>
  <si>
    <t>Rubrics</t>
  </si>
  <si>
    <t>Inheritances and Departures in Historiography</t>
  </si>
  <si>
    <t>HY5CRT07</t>
  </si>
  <si>
    <t>P G Department of History</t>
  </si>
  <si>
    <t>Learn the early notions of History</t>
  </si>
  <si>
    <t xml:space="preserve">Learn and identify the different schools of thought in History </t>
  </si>
  <si>
    <t>Study recent trends in historical writing.</t>
  </si>
  <si>
    <t xml:space="preserve">Module-1Classical Notion of History 
 </t>
  </si>
  <si>
    <t>History and Historiography-The European versions - Greek Notion of History - Roman Histories</t>
  </si>
  <si>
    <t>Church Historiography- The Persian version of History</t>
  </si>
  <si>
    <t>Ancient Indian conceptualization of past- Notions of time in history</t>
  </si>
  <si>
    <t xml:space="preserve"> Module-2 The Positivist Turn 
 </t>
  </si>
  <si>
    <t>Positivist Historiography - Facts- Interpretation Shift to Explanation</t>
  </si>
  <si>
    <t xml:space="preserve">Hegalian Philosophy of History </t>
  </si>
  <si>
    <t>Marxian Materialism- Spengler – Toynbee</t>
  </si>
  <si>
    <t xml:space="preserve">Module-3 The Paradigm Shift 
 </t>
  </si>
  <si>
    <t>Annales- Introduction</t>
  </si>
  <si>
    <t>First Generation- Lucien Febvre and Marc Bloch</t>
  </si>
  <si>
    <t>Third and Fourth Geneartion- Idea of Total History, History of Mentalities and emotions, ThePost Modern Turn</t>
  </si>
  <si>
    <t xml:space="preserve">Module-4History from the margins 
 </t>
  </si>
  <si>
    <t>History from Below- Subaltern History</t>
  </si>
  <si>
    <t>Local History, Oral history</t>
  </si>
  <si>
    <t>Women's History</t>
  </si>
  <si>
    <t xml:space="preserve"> E.H. Carr, What is istory;  Arthur Marwick : Nature of History; E.Sreedharan: A Text book of Historiography</t>
  </si>
  <si>
    <t xml:space="preserve"> R.G.Collingwood: Idea of History: M.I.Finley, The Greek Historians; </t>
  </si>
  <si>
    <t>Romila Thapar: Cultural past; Understanding early India</t>
  </si>
  <si>
    <t>R.G.Collingwood: Idea of History  Arthur Marwick : New Nature of History;</t>
  </si>
  <si>
    <t>Tom bottomore, Dictionary of Marxian Thought, Black well ,New York,1983; T.R.Venugopal (ed) History &amp; Theory, B . Sheikh Ali: History Its Theory and Method</t>
  </si>
  <si>
    <t>R.G.Collingwood: Idea of History, E.Sreedharan: a text Book of Historiography</t>
  </si>
  <si>
    <t xml:space="preserve"> 
Peter Burke- French Revolution ; Arthur Marwick, New Nature of History</t>
  </si>
  <si>
    <t>Peter Burke- French historical  Revolution , The annales School,Polity press, 1990; March Bloch, Historians Craft, Vintage , New York, 1993</t>
  </si>
  <si>
    <t>Peter Burke- French historical  Revolution , The annales School,Polity press, 1990; March Bloch, Historians Craft, Vintage , New York, 1993, Fernand Braudel, On History, Chicago, 1980</t>
  </si>
  <si>
    <t>Ranajith Guha(ed.) Subaltern Studies, Vol.I, OUP, New Delhi 1996, writing Social History, OUP, New Delhi, 1998</t>
  </si>
  <si>
    <t>Paul Thomson , Voices of the Past, OUP, New York ,2000,Sumit Sarkar ,Writing Social History, OUP,New Delhi,1998</t>
  </si>
  <si>
    <t>K. Offen, Writing Womens History: International Perspectives, John Wiley&amp; Sons, London, 1991; Keith Jenkins, Rethinking History, Routledge, London, 1995,</t>
  </si>
  <si>
    <t>T &amp; A</t>
  </si>
  <si>
    <t xml:space="preserve">T </t>
  </si>
  <si>
    <t xml:space="preserve"> </t>
  </si>
  <si>
    <t xml:space="preserve">LA 2: LA 2: Online  Assignment on Marxian Materialism </t>
  </si>
  <si>
    <t xml:space="preserve">    L1. Group discussion on History and Historiography</t>
  </si>
  <si>
    <t>Will get basic understanding of the subject ,Group co-ordination skills , argumentative skill, presentation skill and communicative skill</t>
  </si>
  <si>
    <t>LA 3: Assisgnemnts on Annales Historians</t>
  </si>
  <si>
    <t>Research aptitude   understanding of local histories, Effective Communication, Leadership Skills.</t>
  </si>
  <si>
    <t>T&amp;  A</t>
  </si>
  <si>
    <t xml:space="preserve"> L1. Group discussion on History and Historiography</t>
  </si>
  <si>
    <t>Participation</t>
  </si>
  <si>
    <t xml:space="preserve">Very active:5 , Active  :4, Moderate : 3 </t>
  </si>
  <si>
    <t xml:space="preserve">LA 2:  Online  Assignment on Marxian Materialism </t>
  </si>
  <si>
    <t>Analysis</t>
  </si>
  <si>
    <t xml:space="preserve">References </t>
  </si>
  <si>
    <t xml:space="preserve">  More than 6 books: 5, Less than 6 and more than 3 - 4, Less than 3- 2</t>
  </si>
  <si>
    <t>Excellent  : 5, Good : 4, Average: 3</t>
  </si>
  <si>
    <t xml:space="preserve"> Content, Conceptual understanding</t>
  </si>
  <si>
    <t xml:space="preserve">Arrangement of the subject,Inferences
 </t>
  </si>
  <si>
    <t xml:space="preserve">References
</t>
  </si>
  <si>
    <t>Topic</t>
  </si>
  <si>
    <t xml:space="preserve"> Participation</t>
  </si>
  <si>
    <t>LA 5: Self-Learning and Test Paper</t>
  </si>
  <si>
    <t>20 marks</t>
  </si>
  <si>
    <t>LA 4:  Group discussion on  local histories</t>
  </si>
  <si>
    <t>V</t>
  </si>
  <si>
    <t xml:space="preserve">Acquire strong foundation in history. </t>
  </si>
  <si>
    <t>Develop a historical perspective towards social issues.</t>
  </si>
  <si>
    <t>Learn societal problems  through historical examples</t>
  </si>
  <si>
    <t>Develop aptitude towards historical research.</t>
  </si>
  <si>
    <t>Better understanding of societal changes.</t>
  </si>
  <si>
    <t xml:space="preserve">  </t>
  </si>
  <si>
    <t>Group Discussion</t>
  </si>
  <si>
    <t>Test paper</t>
  </si>
  <si>
    <t>activity 5</t>
  </si>
  <si>
    <t>LAs-10</t>
  </si>
  <si>
    <t>Tests-10</t>
  </si>
  <si>
    <t>Submitted before starting of 3rd Module</t>
  </si>
  <si>
    <t>Gorup discussion</t>
  </si>
  <si>
    <t xml:space="preserve">PSO 1 . </t>
  </si>
  <si>
    <t>PSO 2</t>
  </si>
  <si>
    <t>Academic Expertise, capacity to use e-resources,Writing skills analytical skills</t>
  </si>
  <si>
    <t>Academic Expertise, Increase the understanding level, increase criticall thinking , increase analytical skills</t>
  </si>
  <si>
    <t>After covering specific topics</t>
  </si>
  <si>
    <t>At the end of each module</t>
  </si>
  <si>
    <t xml:space="preserve">                                                                      Proficency   in Subject   </t>
  </si>
  <si>
    <t xml:space="preserve"> Submitted before starting of 2rd Module</t>
  </si>
  <si>
    <t xml:space="preserve"> Submitted by the end of 4th Module</t>
  </si>
  <si>
    <t>BA History</t>
  </si>
  <si>
    <t>Measuring scale for learning activity</t>
  </si>
  <si>
    <t xml:space="preserve">Dr.Beena Paul   </t>
  </si>
  <si>
    <t>Understand early notions of History</t>
  </si>
  <si>
    <t>Learn and identify the different schools of thought in History</t>
  </si>
  <si>
    <t>Learn about new perceptions in history writing</t>
  </si>
  <si>
    <t>ABDUL AHAD V. B.</t>
  </si>
  <si>
    <t>ADARSH KUMAR K.V</t>
  </si>
  <si>
    <t>AJAY K.M.</t>
  </si>
  <si>
    <t>AJITH SANTHOSH</t>
  </si>
  <si>
    <t>ANJALY BIJU</t>
  </si>
  <si>
    <t>ANNS MARIYA JOSHY</t>
  </si>
  <si>
    <t>ANSIYA T M</t>
  </si>
  <si>
    <t>ANU SIBY</t>
  </si>
  <si>
    <t>APARNA SABU</t>
  </si>
  <si>
    <t>ARYAMOL P M</t>
  </si>
  <si>
    <t>ASHISH JOYS JOHN</t>
  </si>
  <si>
    <t>ASMI ISMAIL</t>
  </si>
  <si>
    <t>ATHIRA THANKAPPAN</t>
  </si>
  <si>
    <t>CHINJU C</t>
  </si>
  <si>
    <t>DEVIKA M S</t>
  </si>
  <si>
    <t>GURU PRIYA RAJEEV</t>
  </si>
  <si>
    <t>JOHNSON K JOHN</t>
  </si>
  <si>
    <t>JULIYA JOSEPH</t>
  </si>
  <si>
    <t>KALIDASAN K S</t>
  </si>
  <si>
    <t>NAMITHA SURESH</t>
  </si>
  <si>
    <t>NEENU JOHNY</t>
  </si>
  <si>
    <t>NIBIN C BIJU</t>
  </si>
  <si>
    <t>SEBIN JUBY</t>
  </si>
  <si>
    <t>SHEFNAMOL M S</t>
  </si>
  <si>
    <t>SUCHITHRA SHY</t>
  </si>
  <si>
    <t>SWETHA JOHN</t>
  </si>
  <si>
    <t>ANGEL CIBY</t>
  </si>
  <si>
    <t>ATHUL BINOY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</si>
</sst>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u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&quot;Times New Roman&quot;"/>
    </font>
    <font>
      <b/>
      <u/>
      <sz val="12"/>
      <color rgb="FF000000"/>
      <name val="&quot;Times New Roman&quot;"/>
    </font>
    <font>
      <b/>
      <sz val="11"/>
      <color rgb="FF000000"/>
      <name val="&quot;Times New Roman&quot;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F7CAA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0" borderId="0" xfId="0" applyFont="1" applyAlignment="1"/>
    <xf numFmtId="0" fontId="4" fillId="2" borderId="9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7" fillId="5" borderId="0" xfId="0" applyFont="1" applyFill="1" applyBorder="1"/>
    <xf numFmtId="1" fontId="7" fillId="5" borderId="0" xfId="0" applyNumberFormat="1" applyFont="1" applyFill="1" applyBorder="1"/>
    <xf numFmtId="0" fontId="7" fillId="2" borderId="0" xfId="0" applyFont="1" applyFill="1" applyAlignment="1"/>
    <xf numFmtId="0" fontId="7" fillId="5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/>
    <xf numFmtId="0" fontId="4" fillId="2" borderId="0" xfId="0" applyFont="1" applyFill="1" applyBorder="1" applyAlignment="1">
      <alignment vertical="center"/>
    </xf>
    <xf numFmtId="0" fontId="4" fillId="2" borderId="9" xfId="0" applyFont="1" applyFill="1" applyBorder="1" applyAlignment="1"/>
    <xf numFmtId="0" fontId="9" fillId="5" borderId="9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7" fillId="5" borderId="11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0" xfId="0" applyFont="1" applyFill="1" applyBorder="1"/>
    <xf numFmtId="0" fontId="6" fillId="2" borderId="0" xfId="0" applyFont="1" applyFill="1" applyBorder="1"/>
    <xf numFmtId="0" fontId="4" fillId="3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8" borderId="0" xfId="0" applyFont="1" applyFill="1" applyBorder="1" applyAlignment="1">
      <alignment horizontal="left" wrapText="1"/>
    </xf>
    <xf numFmtId="0" fontId="2" fillId="8" borderId="0" xfId="0" applyFont="1" applyFill="1" applyBorder="1" applyAlignment="1">
      <alignment wrapText="1"/>
    </xf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/>
    <xf numFmtId="0" fontId="6" fillId="9" borderId="0" xfId="0" applyFont="1" applyFill="1" applyBorder="1"/>
    <xf numFmtId="0" fontId="6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3" fillId="0" borderId="0" xfId="0" applyFont="1" applyBorder="1"/>
    <xf numFmtId="0" fontId="13" fillId="0" borderId="0" xfId="0" applyFont="1" applyBorder="1" applyAlignment="1"/>
    <xf numFmtId="0" fontId="12" fillId="0" borderId="0" xfId="0" applyFont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/>
    <xf numFmtId="0" fontId="14" fillId="0" borderId="1" xfId="0" applyFont="1" applyBorder="1" applyAlignment="1">
      <alignment vertical="top" wrapText="1"/>
    </xf>
    <xf numFmtId="43" fontId="13" fillId="0" borderId="1" xfId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vertical="center"/>
    </xf>
    <xf numFmtId="43" fontId="13" fillId="0" borderId="1" xfId="1" applyFont="1" applyFill="1" applyBorder="1" applyAlignment="1">
      <alignment vertical="center"/>
    </xf>
    <xf numFmtId="43" fontId="13" fillId="0" borderId="1" xfId="0" applyNumberFormat="1" applyFont="1" applyFill="1" applyBorder="1" applyAlignment="1">
      <alignment horizontal="center"/>
    </xf>
    <xf numFmtId="9" fontId="13" fillId="0" borderId="1" xfId="2" applyFont="1" applyFill="1" applyBorder="1" applyAlignment="1">
      <alignment horizontal="center"/>
    </xf>
    <xf numFmtId="43" fontId="13" fillId="0" borderId="1" xfId="2" applyNumberFormat="1" applyFont="1" applyFill="1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7" fillId="0" borderId="17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15" fillId="1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0" xfId="0" applyFill="1" applyBorder="1"/>
    <xf numFmtId="0" fontId="0" fillId="2" borderId="0" xfId="0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0" fillId="2" borderId="1" xfId="0" applyFill="1" applyBorder="1"/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Fill="1" applyBorder="1"/>
    <xf numFmtId="43" fontId="12" fillId="7" borderId="1" xfId="0" applyNumberFormat="1" applyFont="1" applyFill="1" applyBorder="1"/>
    <xf numFmtId="9" fontId="12" fillId="7" borderId="1" xfId="0" applyNumberFormat="1" applyFont="1" applyFill="1" applyBorder="1"/>
    <xf numFmtId="0" fontId="12" fillId="7" borderId="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wrapText="1"/>
    </xf>
    <xf numFmtId="0" fontId="12" fillId="7" borderId="1" xfId="0" applyFont="1" applyFill="1" applyBorder="1"/>
    <xf numFmtId="0" fontId="12" fillId="7" borderId="1" xfId="0" applyFont="1" applyFill="1" applyBorder="1" applyAlignment="1"/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4" borderId="1" xfId="0" applyFont="1" applyFill="1" applyBorder="1" applyAlignment="1">
      <alignment vertical="center" wrapText="1"/>
    </xf>
    <xf numFmtId="0" fontId="6" fillId="14" borderId="0" xfId="0" applyFont="1" applyFill="1" applyBorder="1" applyAlignment="1">
      <alignment vertical="center" wrapText="1"/>
    </xf>
    <xf numFmtId="1" fontId="18" fillId="7" borderId="1" xfId="0" applyNumberFormat="1" applyFont="1" applyFill="1" applyBorder="1" applyAlignment="1">
      <alignment horizontal="center" vertical="center" wrapText="1"/>
    </xf>
    <xf numFmtId="1" fontId="18" fillId="7" borderId="1" xfId="0" applyNumberFormat="1" applyFont="1" applyFill="1" applyBorder="1"/>
    <xf numFmtId="1" fontId="18" fillId="0" borderId="1" xfId="0" applyNumberFormat="1" applyFont="1" applyBorder="1"/>
    <xf numFmtId="1" fontId="18" fillId="0" borderId="0" xfId="0" applyNumberFormat="1" applyFont="1" applyBorder="1"/>
    <xf numFmtId="1" fontId="18" fillId="0" borderId="0" xfId="0" applyNumberFormat="1" applyFont="1"/>
    <xf numFmtId="1" fontId="18" fillId="0" borderId="1" xfId="0" applyNumberFormat="1" applyFont="1" applyBorder="1" applyAlignment="1">
      <alignment horizontal="center"/>
    </xf>
    <xf numFmtId="43" fontId="13" fillId="0" borderId="0" xfId="0" applyNumberFormat="1" applyFont="1"/>
    <xf numFmtId="0" fontId="16" fillId="13" borderId="16" xfId="0" applyFont="1" applyFill="1" applyBorder="1" applyAlignment="1">
      <alignment horizontal="left"/>
    </xf>
    <xf numFmtId="0" fontId="0" fillId="2" borderId="0" xfId="0" applyFont="1" applyFill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6" fillId="2" borderId="2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9" fillId="0" borderId="21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1" fontId="19" fillId="0" borderId="18" xfId="0" applyNumberFormat="1" applyFont="1" applyBorder="1" applyAlignment="1">
      <alignment horizontal="center" vertical="center" wrapText="1"/>
    </xf>
    <xf numFmtId="1" fontId="19" fillId="0" borderId="19" xfId="0" applyNumberFormat="1" applyFont="1" applyBorder="1" applyAlignment="1">
      <alignment horizontal="center" vertical="center" wrapText="1"/>
    </xf>
    <xf numFmtId="0" fontId="7" fillId="5" borderId="0" xfId="0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view="pageBreakPreview" zoomScale="91" zoomScaleNormal="76" zoomScaleSheetLayoutView="91" workbookViewId="0">
      <selection activeCell="E11" sqref="E11"/>
    </sheetView>
  </sheetViews>
  <sheetFormatPr defaultColWidth="9.140625" defaultRowHeight="15"/>
  <cols>
    <col min="1" max="1" width="10.5703125" style="10" customWidth="1"/>
    <col min="2" max="2" width="12.5703125" style="4" customWidth="1"/>
    <col min="3" max="3" width="52.42578125" style="13" customWidth="1"/>
    <col min="4" max="4" width="14.7109375" style="12" bestFit="1" customWidth="1"/>
    <col min="5" max="5" width="37.7109375" style="11" customWidth="1"/>
    <col min="6" max="6" width="69.42578125" style="11" customWidth="1"/>
    <col min="7" max="7" width="32.85546875" style="8" customWidth="1"/>
    <col min="8" max="8" width="10.5703125" style="8" bestFit="1" customWidth="1"/>
    <col min="9" max="9" width="49.5703125" style="8" customWidth="1"/>
    <col min="10" max="33" width="9.140625" style="8"/>
    <col min="34" max="16384" width="9.140625" style="4"/>
  </cols>
  <sheetData>
    <row r="1" spans="1:33" s="22" customFormat="1" ht="15.75">
      <c r="A1" s="18" t="s">
        <v>4</v>
      </c>
      <c r="B1" s="19"/>
      <c r="C1" s="45"/>
      <c r="D1" s="20"/>
      <c r="E1" s="19"/>
      <c r="F1" s="19"/>
      <c r="G1" s="51"/>
      <c r="H1" s="57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33" s="31" customFormat="1" ht="15.75">
      <c r="A2" s="23" t="s">
        <v>5</v>
      </c>
      <c r="B2" s="24"/>
      <c r="C2" s="111" t="s">
        <v>76</v>
      </c>
      <c r="D2" s="26"/>
      <c r="E2" s="27"/>
      <c r="F2" s="28"/>
      <c r="G2" s="25"/>
      <c r="H2" s="49"/>
      <c r="I2" s="29"/>
      <c r="J2" s="30"/>
      <c r="K2" s="30"/>
      <c r="L2" s="30"/>
      <c r="M2" s="30"/>
      <c r="N2" s="30"/>
    </row>
    <row r="3" spans="1:33" s="31" customFormat="1" ht="15.75">
      <c r="A3" s="23" t="s">
        <v>6</v>
      </c>
      <c r="B3" s="24"/>
      <c r="C3" s="111" t="s">
        <v>77</v>
      </c>
      <c r="D3" s="26"/>
      <c r="E3" s="27"/>
      <c r="F3" s="28"/>
      <c r="G3" s="25"/>
      <c r="H3" s="49"/>
      <c r="I3" s="29"/>
      <c r="J3" s="30"/>
      <c r="K3" s="30"/>
      <c r="L3" s="30"/>
      <c r="M3" s="30"/>
      <c r="N3" s="30"/>
    </row>
    <row r="4" spans="1:33" s="31" customFormat="1" ht="15.75">
      <c r="A4" s="23" t="s">
        <v>7</v>
      </c>
      <c r="B4" s="32"/>
      <c r="C4" s="112" t="s">
        <v>160</v>
      </c>
      <c r="D4" s="26"/>
      <c r="E4" s="134"/>
      <c r="F4" s="28"/>
      <c r="G4" s="25"/>
      <c r="H4" s="49"/>
      <c r="I4" s="29"/>
      <c r="J4" s="30"/>
      <c r="K4" s="30"/>
      <c r="L4" s="30"/>
      <c r="M4" s="30"/>
      <c r="N4" s="30"/>
    </row>
    <row r="5" spans="1:33" s="31" customFormat="1" ht="15.75">
      <c r="A5" s="33" t="s">
        <v>8</v>
      </c>
      <c r="B5" s="24" t="s">
        <v>135</v>
      </c>
      <c r="C5" s="111" t="s">
        <v>3</v>
      </c>
      <c r="D5" s="27"/>
      <c r="E5" s="135"/>
      <c r="F5" s="28"/>
      <c r="G5" s="25"/>
      <c r="H5" s="49"/>
      <c r="I5" s="29"/>
      <c r="J5" s="30"/>
      <c r="K5" s="30"/>
      <c r="L5" s="30"/>
      <c r="M5" s="30"/>
      <c r="N5" s="30"/>
    </row>
    <row r="6" spans="1:33" s="31" customFormat="1" ht="15.75">
      <c r="A6" s="34" t="s">
        <v>9</v>
      </c>
      <c r="B6" s="35"/>
      <c r="C6" s="28" t="s">
        <v>158</v>
      </c>
      <c r="D6" s="26"/>
      <c r="E6" s="134"/>
      <c r="F6" s="28"/>
      <c r="G6" s="25"/>
      <c r="H6" s="49"/>
      <c r="I6" s="29"/>
      <c r="J6" s="30"/>
      <c r="K6" s="30"/>
      <c r="L6" s="30"/>
      <c r="M6" s="30"/>
      <c r="N6" s="30"/>
    </row>
    <row r="7" spans="1:33" s="31" customFormat="1" ht="15.75">
      <c r="A7" s="34" t="s">
        <v>11</v>
      </c>
      <c r="B7" s="35"/>
      <c r="C7" s="28" t="s">
        <v>78</v>
      </c>
      <c r="D7" s="26"/>
      <c r="E7" s="134"/>
      <c r="F7" s="28"/>
      <c r="G7" s="25"/>
      <c r="H7" s="49"/>
      <c r="I7" s="29"/>
      <c r="J7" s="30"/>
      <c r="K7" s="30"/>
      <c r="L7" s="30"/>
      <c r="M7" s="30"/>
      <c r="N7" s="30"/>
    </row>
    <row r="8" spans="1:33" s="31" customFormat="1" ht="15.75">
      <c r="A8" s="34"/>
      <c r="B8" s="35"/>
      <c r="C8" s="28"/>
      <c r="D8" s="36"/>
      <c r="E8" s="25"/>
      <c r="F8" s="25"/>
      <c r="G8" s="25"/>
      <c r="H8" s="49"/>
      <c r="I8" s="29"/>
      <c r="J8" s="30"/>
      <c r="K8" s="30"/>
      <c r="L8" s="30"/>
      <c r="M8" s="30"/>
      <c r="N8" s="30"/>
    </row>
    <row r="9" spans="1:33" s="31" customFormat="1" ht="15.75">
      <c r="A9" s="37" t="s">
        <v>12</v>
      </c>
      <c r="B9" s="28"/>
      <c r="C9" s="28"/>
      <c r="D9" s="36"/>
      <c r="E9" s="28"/>
      <c r="F9" s="28"/>
      <c r="G9" s="28"/>
      <c r="H9" s="49"/>
      <c r="I9" s="29"/>
      <c r="J9" s="30"/>
      <c r="K9" s="30"/>
      <c r="L9" s="30"/>
      <c r="M9" s="30"/>
      <c r="N9" s="30"/>
    </row>
    <row r="10" spans="1:33" s="22" customFormat="1" ht="15.75">
      <c r="A10" s="151" t="s">
        <v>161</v>
      </c>
      <c r="B10" s="151"/>
      <c r="C10" s="151"/>
      <c r="D10" s="36"/>
      <c r="E10" s="28"/>
      <c r="F10" s="28"/>
      <c r="G10" s="28"/>
      <c r="H10" s="50"/>
      <c r="I10" s="38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3" s="22" customFormat="1" ht="15.75">
      <c r="A11" s="152" t="s">
        <v>162</v>
      </c>
      <c r="B11" s="153"/>
      <c r="C11" s="153"/>
      <c r="D11" s="36"/>
      <c r="E11" s="196"/>
      <c r="F11" s="28"/>
      <c r="G11" s="28"/>
      <c r="H11" s="50"/>
      <c r="I11" s="38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33" s="22" customFormat="1" ht="18.75" customHeight="1">
      <c r="A12" s="154" t="s">
        <v>81</v>
      </c>
      <c r="B12" s="155"/>
      <c r="C12" s="155"/>
      <c r="D12" s="36"/>
      <c r="E12" s="28"/>
      <c r="F12" s="28"/>
      <c r="G12" s="28"/>
      <c r="H12" s="50"/>
      <c r="I12" s="38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33" s="22" customFormat="1" ht="0.75" hidden="1" customHeight="1">
      <c r="A13" s="146"/>
      <c r="B13" s="147"/>
      <c r="C13" s="113"/>
      <c r="D13" s="36"/>
      <c r="E13" s="28"/>
      <c r="F13" s="28"/>
      <c r="G13" s="28"/>
      <c r="H13" s="50"/>
      <c r="I13" s="38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33" s="22" customFormat="1" ht="21" customHeight="1">
      <c r="A14" s="154" t="s">
        <v>163</v>
      </c>
      <c r="B14" s="155"/>
      <c r="C14" s="155"/>
      <c r="D14" s="41"/>
      <c r="E14" s="40"/>
      <c r="F14" s="40"/>
      <c r="G14" s="40"/>
      <c r="H14" s="50"/>
      <c r="I14" s="38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33" s="7" customFormat="1" ht="84.75" customHeight="1">
      <c r="A15" s="5" t="s">
        <v>0</v>
      </c>
      <c r="B15" s="5" t="s">
        <v>13</v>
      </c>
      <c r="C15" s="42" t="s">
        <v>1</v>
      </c>
      <c r="D15" s="17" t="s">
        <v>10</v>
      </c>
      <c r="E15" s="5" t="s">
        <v>14</v>
      </c>
      <c r="F15" s="5" t="s">
        <v>15</v>
      </c>
      <c r="G15" s="5" t="s">
        <v>159</v>
      </c>
      <c r="H15" s="43" t="s">
        <v>35</v>
      </c>
      <c r="I15" s="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7" customFormat="1" ht="63.75" customHeight="1">
      <c r="A16" s="159" t="s">
        <v>82</v>
      </c>
      <c r="B16" s="97">
        <v>8</v>
      </c>
      <c r="C16" s="99" t="s">
        <v>83</v>
      </c>
      <c r="D16" s="92" t="s">
        <v>110</v>
      </c>
      <c r="E16" s="156" t="s">
        <v>114</v>
      </c>
      <c r="F16" s="92" t="s">
        <v>98</v>
      </c>
      <c r="G16" s="156" t="s">
        <v>115</v>
      </c>
      <c r="H16" s="148"/>
      <c r="I16" s="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s="7" customFormat="1" ht="63.75" customHeight="1">
      <c r="A17" s="160"/>
      <c r="B17" s="97">
        <v>8</v>
      </c>
      <c r="C17" s="99" t="s">
        <v>84</v>
      </c>
      <c r="D17" s="15" t="s">
        <v>2</v>
      </c>
      <c r="E17" s="157"/>
      <c r="F17" s="92" t="s">
        <v>99</v>
      </c>
      <c r="G17" s="157"/>
      <c r="H17" s="149"/>
      <c r="I17" s="3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7" customFormat="1" ht="30">
      <c r="A18" s="161"/>
      <c r="B18" s="97">
        <v>8</v>
      </c>
      <c r="C18" s="99" t="s">
        <v>85</v>
      </c>
      <c r="D18" s="92" t="s">
        <v>111</v>
      </c>
      <c r="E18" s="158"/>
      <c r="F18" s="92" t="s">
        <v>100</v>
      </c>
      <c r="G18" s="158"/>
      <c r="H18" s="150"/>
      <c r="I18" s="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7" customFormat="1" ht="17.25" customHeight="1">
      <c r="A19" s="9"/>
      <c r="B19" s="9"/>
      <c r="C19" s="14"/>
      <c r="D19" s="16"/>
      <c r="E19" s="9"/>
      <c r="F19" s="9"/>
      <c r="G19" s="9"/>
      <c r="H19" s="9"/>
      <c r="I19" s="3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7" customFormat="1" ht="63.75" customHeight="1">
      <c r="A20" s="159" t="s">
        <v>86</v>
      </c>
      <c r="B20" s="43">
        <v>9</v>
      </c>
      <c r="C20" s="96" t="s">
        <v>87</v>
      </c>
      <c r="D20" s="15" t="s">
        <v>2</v>
      </c>
      <c r="E20" s="156" t="s">
        <v>113</v>
      </c>
      <c r="F20" s="92" t="s">
        <v>101</v>
      </c>
      <c r="G20" s="156" t="s">
        <v>151</v>
      </c>
      <c r="H20" s="148"/>
      <c r="I20" s="3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7" customFormat="1" ht="58.5" customHeight="1">
      <c r="A21" s="160"/>
      <c r="B21" s="43">
        <v>8</v>
      </c>
      <c r="C21" s="96" t="s">
        <v>88</v>
      </c>
      <c r="D21" s="92" t="s">
        <v>118</v>
      </c>
      <c r="E21" s="157"/>
      <c r="F21" s="92" t="s">
        <v>102</v>
      </c>
      <c r="G21" s="157"/>
      <c r="H21" s="149"/>
      <c r="I21" s="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7" customFormat="1" ht="105.75" customHeight="1">
      <c r="A22" s="161"/>
      <c r="B22" s="43">
        <v>8</v>
      </c>
      <c r="C22" s="96" t="s">
        <v>89</v>
      </c>
      <c r="D22" s="15"/>
      <c r="E22" s="158"/>
      <c r="F22" s="92" t="s">
        <v>103</v>
      </c>
      <c r="G22" s="158"/>
      <c r="H22" s="150"/>
      <c r="I22" s="3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7" customFormat="1" ht="17.25" customHeight="1">
      <c r="A23" s="9"/>
      <c r="B23" s="9"/>
      <c r="C23" s="14"/>
      <c r="D23" s="46"/>
      <c r="E23" s="9"/>
      <c r="F23" s="9"/>
      <c r="G23" s="9"/>
      <c r="H23" s="9"/>
      <c r="I23" s="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7" customFormat="1" ht="63.75" customHeight="1">
      <c r="A24" s="159" t="s">
        <v>90</v>
      </c>
      <c r="B24" s="43">
        <v>4</v>
      </c>
      <c r="C24" s="92" t="s">
        <v>91</v>
      </c>
      <c r="D24" s="15" t="s">
        <v>2</v>
      </c>
      <c r="E24" s="164" t="s">
        <v>116</v>
      </c>
      <c r="F24" s="92" t="s">
        <v>104</v>
      </c>
      <c r="G24" s="156" t="s">
        <v>152</v>
      </c>
      <c r="H24" s="148"/>
      <c r="I24" s="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7" customFormat="1" ht="63.75" customHeight="1">
      <c r="A25" s="160"/>
      <c r="B25" s="43">
        <v>6</v>
      </c>
      <c r="C25" s="92" t="s">
        <v>92</v>
      </c>
      <c r="D25" s="15" t="s">
        <v>2</v>
      </c>
      <c r="E25" s="165"/>
      <c r="F25" s="92" t="s">
        <v>105</v>
      </c>
      <c r="G25" s="157"/>
      <c r="H25" s="149"/>
      <c r="I25" s="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7" customFormat="1" ht="136.5" customHeight="1">
      <c r="A26" s="161"/>
      <c r="B26" s="43">
        <v>13</v>
      </c>
      <c r="C26" s="92" t="s">
        <v>93</v>
      </c>
      <c r="D26" s="15" t="s">
        <v>28</v>
      </c>
      <c r="E26" s="166"/>
      <c r="F26" s="92" t="s">
        <v>106</v>
      </c>
      <c r="G26" s="158"/>
      <c r="H26" s="150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7" customFormat="1" ht="17.25" customHeight="1">
      <c r="A27" s="9"/>
      <c r="B27" s="9"/>
      <c r="C27" s="14"/>
      <c r="D27" s="46"/>
      <c r="E27" s="9"/>
      <c r="F27" s="9"/>
      <c r="G27" s="9"/>
      <c r="H27" s="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s="7" customFormat="1" ht="63.75" customHeight="1">
      <c r="A28" s="162" t="s">
        <v>94</v>
      </c>
      <c r="B28" s="43">
        <v>6</v>
      </c>
      <c r="C28" s="92" t="s">
        <v>95</v>
      </c>
      <c r="D28" s="44" t="s">
        <v>2</v>
      </c>
      <c r="E28" s="156" t="s">
        <v>134</v>
      </c>
      <c r="F28" s="92" t="s">
        <v>107</v>
      </c>
      <c r="G28" s="156" t="s">
        <v>117</v>
      </c>
      <c r="H28" s="148" t="s">
        <v>154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s="7" customFormat="1" ht="93.75" customHeight="1">
      <c r="A29" s="163"/>
      <c r="B29" s="43">
        <v>8</v>
      </c>
      <c r="C29" s="47" t="s">
        <v>96</v>
      </c>
      <c r="D29" s="44" t="s">
        <v>33</v>
      </c>
      <c r="E29" s="157"/>
      <c r="F29" s="92" t="s">
        <v>108</v>
      </c>
      <c r="G29" s="157"/>
      <c r="H29" s="14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s="7" customFormat="1" ht="63.75" customHeight="1">
      <c r="A30" s="163"/>
      <c r="B30" s="43">
        <v>4</v>
      </c>
      <c r="C30" s="92" t="s">
        <v>97</v>
      </c>
      <c r="D30" s="48" t="s">
        <v>2</v>
      </c>
      <c r="E30" s="158"/>
      <c r="F30" s="92" t="s">
        <v>109</v>
      </c>
      <c r="G30" s="158"/>
      <c r="H30" s="15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s="7" customFormat="1" ht="17.25" customHeight="1">
      <c r="A31" s="9"/>
      <c r="B31" s="9" t="s">
        <v>112</v>
      </c>
      <c r="C31" s="14"/>
      <c r="D31" s="46"/>
      <c r="E31" s="9"/>
      <c r="F31" s="9"/>
      <c r="G31" s="9"/>
      <c r="H31" s="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>
      <c r="B32" s="4" t="s">
        <v>112</v>
      </c>
    </row>
  </sheetData>
  <mergeCells count="21">
    <mergeCell ref="H28:H30"/>
    <mergeCell ref="E28:E30"/>
    <mergeCell ref="G28:G30"/>
    <mergeCell ref="A16:A18"/>
    <mergeCell ref="A20:A22"/>
    <mergeCell ref="A24:A26"/>
    <mergeCell ref="A28:A30"/>
    <mergeCell ref="G16:G18"/>
    <mergeCell ref="E20:E22"/>
    <mergeCell ref="G20:G22"/>
    <mergeCell ref="E24:E26"/>
    <mergeCell ref="G24:G26"/>
    <mergeCell ref="E16:E18"/>
    <mergeCell ref="A13:B13"/>
    <mergeCell ref="H16:H18"/>
    <mergeCell ref="H20:H22"/>
    <mergeCell ref="H24:H26"/>
    <mergeCell ref="A10:C10"/>
    <mergeCell ref="A11:C11"/>
    <mergeCell ref="A12:C12"/>
    <mergeCell ref="A14:C14"/>
  </mergeCells>
  <pageMargins left="0.7" right="0.7" top="0.75" bottom="0.75" header="0.3" footer="0.3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opLeftCell="A2" zoomScale="79" zoomScaleNormal="79" workbookViewId="0">
      <selection activeCell="C2" sqref="C1:C1048576"/>
    </sheetView>
  </sheetViews>
  <sheetFormatPr defaultRowHeight="15"/>
  <cols>
    <col min="2" max="2" width="30.85546875" customWidth="1"/>
    <col min="3" max="3" width="13.42578125" customWidth="1"/>
    <col min="4" max="4" width="29.42578125" customWidth="1"/>
    <col min="5" max="5" width="38.42578125" customWidth="1"/>
    <col min="6" max="6" width="23.7109375" customWidth="1"/>
    <col min="7" max="34" width="9.140625" style="107"/>
  </cols>
  <sheetData>
    <row r="1" spans="1:34" s="116" customFormat="1" ht="22.5">
      <c r="A1" s="172" t="s">
        <v>75</v>
      </c>
      <c r="B1" s="173"/>
      <c r="C1" s="173"/>
      <c r="D1" s="173"/>
      <c r="E1" s="173"/>
      <c r="F1" s="174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</row>
    <row r="2" spans="1:34" ht="43.5" customHeight="1">
      <c r="A2" s="108" t="s">
        <v>16</v>
      </c>
      <c r="B2" s="93" t="s">
        <v>17</v>
      </c>
      <c r="C2" s="43" t="s">
        <v>20</v>
      </c>
      <c r="D2" s="43" t="s">
        <v>21</v>
      </c>
      <c r="E2" s="43" t="s">
        <v>22</v>
      </c>
      <c r="F2" s="43" t="s">
        <v>25</v>
      </c>
    </row>
    <row r="3" spans="1:34" ht="30" customHeight="1">
      <c r="A3" s="170" t="s">
        <v>18</v>
      </c>
      <c r="B3" s="176" t="s">
        <v>119</v>
      </c>
      <c r="C3" s="156" t="s">
        <v>19</v>
      </c>
      <c r="D3" s="44" t="s">
        <v>23</v>
      </c>
      <c r="E3" s="44" t="s">
        <v>24</v>
      </c>
      <c r="F3" s="167" t="s">
        <v>156</v>
      </c>
    </row>
    <row r="4" spans="1:34" ht="82.5" customHeight="1">
      <c r="A4" s="175"/>
      <c r="B4" s="177"/>
      <c r="C4" s="158"/>
      <c r="D4" s="92" t="s">
        <v>120</v>
      </c>
      <c r="E4" s="92" t="s">
        <v>121</v>
      </c>
      <c r="F4" s="167"/>
    </row>
    <row r="5" spans="1:34" s="116" customFormat="1">
      <c r="A5" s="117"/>
      <c r="B5" s="118"/>
      <c r="C5" s="117"/>
      <c r="D5" s="14"/>
      <c r="E5" s="14"/>
      <c r="F5" s="14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</row>
    <row r="6" spans="1:34" ht="70.5" customHeight="1">
      <c r="A6" s="170" t="s">
        <v>26</v>
      </c>
      <c r="B6" s="168" t="s">
        <v>122</v>
      </c>
      <c r="C6" s="156" t="s">
        <v>27</v>
      </c>
      <c r="D6" s="101" t="s">
        <v>23</v>
      </c>
      <c r="E6" s="92" t="s">
        <v>24</v>
      </c>
      <c r="F6" s="167" t="s">
        <v>147</v>
      </c>
    </row>
    <row r="7" spans="1:34" ht="39.75" customHeight="1">
      <c r="A7" s="171"/>
      <c r="B7" s="168"/>
      <c r="C7" s="157"/>
      <c r="D7" s="101" t="s">
        <v>124</v>
      </c>
      <c r="E7" s="92" t="s">
        <v>125</v>
      </c>
      <c r="F7" s="167"/>
    </row>
    <row r="8" spans="1:34" ht="30" customHeight="1">
      <c r="A8" s="109"/>
      <c r="B8" s="168"/>
      <c r="C8" s="89"/>
      <c r="D8" s="101" t="s">
        <v>123</v>
      </c>
      <c r="E8" s="92" t="s">
        <v>126</v>
      </c>
      <c r="F8" s="167"/>
    </row>
    <row r="9" spans="1:34" s="120" customFormat="1">
      <c r="A9" s="9"/>
      <c r="B9" s="119"/>
      <c r="C9" s="9"/>
      <c r="E9" s="9"/>
      <c r="F9" s="9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30">
      <c r="A10" s="169" t="s">
        <v>30</v>
      </c>
      <c r="B10" s="168" t="s">
        <v>29</v>
      </c>
      <c r="C10" s="167" t="s">
        <v>27</v>
      </c>
      <c r="D10" s="100" t="s">
        <v>127</v>
      </c>
      <c r="E10" s="90" t="s">
        <v>24</v>
      </c>
      <c r="F10" s="156" t="s">
        <v>32</v>
      </c>
    </row>
    <row r="11" spans="1:34" ht="42" customHeight="1">
      <c r="A11" s="169"/>
      <c r="B11" s="168"/>
      <c r="C11" s="167"/>
      <c r="D11" s="92" t="s">
        <v>128</v>
      </c>
      <c r="E11" s="44" t="s">
        <v>31</v>
      </c>
      <c r="F11" s="157"/>
    </row>
    <row r="12" spans="1:34" ht="30">
      <c r="A12" s="169"/>
      <c r="B12" s="168"/>
      <c r="C12" s="167"/>
      <c r="D12" s="92" t="s">
        <v>129</v>
      </c>
      <c r="E12" s="92" t="s">
        <v>125</v>
      </c>
      <c r="F12" s="158"/>
    </row>
    <row r="13" spans="1:34" s="116" customFormat="1">
      <c r="A13" s="14"/>
      <c r="B13" s="121"/>
      <c r="C13" s="14"/>
      <c r="D13" s="122"/>
      <c r="E13" s="14"/>
      <c r="F13" s="14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</row>
    <row r="14" spans="1:34" ht="30" customHeight="1">
      <c r="A14" s="169" t="s">
        <v>34</v>
      </c>
      <c r="B14" s="168" t="s">
        <v>134</v>
      </c>
      <c r="C14" s="167" t="s">
        <v>19</v>
      </c>
      <c r="D14" s="47" t="s">
        <v>130</v>
      </c>
      <c r="E14" s="90" t="s">
        <v>24</v>
      </c>
      <c r="F14" s="167" t="s">
        <v>157</v>
      </c>
    </row>
    <row r="15" spans="1:34" ht="49.5" customHeight="1">
      <c r="A15" s="169"/>
      <c r="B15" s="168"/>
      <c r="C15" s="167"/>
      <c r="D15" s="52" t="s">
        <v>131</v>
      </c>
      <c r="E15" s="92" t="s">
        <v>121</v>
      </c>
      <c r="F15" s="167"/>
    </row>
    <row r="16" spans="1:34" s="116" customFormat="1">
      <c r="A16" s="14"/>
      <c r="B16" s="121"/>
      <c r="C16" s="14"/>
      <c r="D16" s="123"/>
      <c r="E16" s="14"/>
      <c r="F16" s="14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</row>
    <row r="17" spans="1:6" ht="30">
      <c r="A17" s="91" t="s">
        <v>36</v>
      </c>
      <c r="B17" s="98" t="s">
        <v>132</v>
      </c>
      <c r="C17" s="92" t="s">
        <v>27</v>
      </c>
      <c r="D17" s="52" t="s">
        <v>155</v>
      </c>
      <c r="E17" s="92" t="s">
        <v>133</v>
      </c>
      <c r="F17" s="114" t="s">
        <v>153</v>
      </c>
    </row>
    <row r="18" spans="1:6">
      <c r="A18" s="110"/>
      <c r="B18" s="53"/>
      <c r="C18" s="55"/>
      <c r="D18" s="54"/>
      <c r="E18" s="54"/>
      <c r="F18" s="56"/>
    </row>
  </sheetData>
  <mergeCells count="17">
    <mergeCell ref="A14:A15"/>
    <mergeCell ref="B14:B15"/>
    <mergeCell ref="C14:C15"/>
    <mergeCell ref="F14:F15"/>
    <mergeCell ref="A1:F1"/>
    <mergeCell ref="A3:A4"/>
    <mergeCell ref="B3:B4"/>
    <mergeCell ref="C3:C4"/>
    <mergeCell ref="F3:F4"/>
    <mergeCell ref="F6:F8"/>
    <mergeCell ref="B6:B8"/>
    <mergeCell ref="A10:A12"/>
    <mergeCell ref="B10:B12"/>
    <mergeCell ref="C10:C12"/>
    <mergeCell ref="A6:A7"/>
    <mergeCell ref="C6:C7"/>
    <mergeCell ref="F10:F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3" workbookViewId="0">
      <selection activeCell="G11" sqref="G11"/>
    </sheetView>
  </sheetViews>
  <sheetFormatPr defaultColWidth="9.140625" defaultRowHeight="15.75"/>
  <cols>
    <col min="1" max="6" width="9.140625" style="39"/>
    <col min="7" max="7" width="17.28515625" style="39" customWidth="1"/>
    <col min="8" max="8" width="11.7109375" style="65" customWidth="1"/>
    <col min="9" max="9" width="58.5703125" style="68" customWidth="1"/>
    <col min="10" max="16384" width="9.140625" style="39"/>
  </cols>
  <sheetData>
    <row r="1" spans="1:11" ht="34.5" customHeight="1">
      <c r="A1" s="178" t="s">
        <v>37</v>
      </c>
      <c r="B1" s="179"/>
      <c r="C1" s="179"/>
      <c r="D1" s="179"/>
      <c r="E1" s="179"/>
      <c r="F1" s="179"/>
      <c r="G1" s="179"/>
      <c r="H1" s="179"/>
      <c r="I1" s="179"/>
    </row>
    <row r="2" spans="1:11" s="58" customFormat="1">
      <c r="A2" s="180" t="s">
        <v>44</v>
      </c>
      <c r="B2" s="180"/>
      <c r="C2" s="180"/>
      <c r="D2" s="180"/>
      <c r="E2" s="180"/>
      <c r="F2" s="180"/>
      <c r="G2" s="39"/>
      <c r="H2" s="181" t="s">
        <v>45</v>
      </c>
      <c r="I2" s="182"/>
    </row>
    <row r="3" spans="1:11">
      <c r="A3" s="59"/>
      <c r="B3" s="59" t="s">
        <v>46</v>
      </c>
      <c r="C3" s="59" t="s">
        <v>47</v>
      </c>
      <c r="D3" s="59" t="s">
        <v>48</v>
      </c>
      <c r="E3" s="59" t="s">
        <v>49</v>
      </c>
      <c r="F3" s="59" t="s">
        <v>50</v>
      </c>
      <c r="H3" s="60" t="s">
        <v>38</v>
      </c>
      <c r="I3" s="61" t="s">
        <v>39</v>
      </c>
    </row>
    <row r="4" spans="1:11" s="64" customFormat="1" ht="23.25" customHeight="1">
      <c r="A4" s="59" t="s">
        <v>40</v>
      </c>
      <c r="B4" s="62">
        <v>3</v>
      </c>
      <c r="C4" s="62">
        <v>3</v>
      </c>
      <c r="D4" s="62">
        <v>3</v>
      </c>
      <c r="E4" s="62">
        <v>3</v>
      </c>
      <c r="F4" s="62">
        <v>4</v>
      </c>
      <c r="G4" s="39"/>
      <c r="H4" s="101" t="s">
        <v>149</v>
      </c>
      <c r="I4" s="106" t="s">
        <v>136</v>
      </c>
    </row>
    <row r="5" spans="1:11" s="64" customFormat="1" ht="19.5" customHeight="1">
      <c r="A5" s="59" t="s">
        <v>41</v>
      </c>
      <c r="B5" s="62">
        <v>1</v>
      </c>
      <c r="C5" s="62">
        <v>3</v>
      </c>
      <c r="D5" s="62">
        <v>3</v>
      </c>
      <c r="E5" s="62">
        <v>2</v>
      </c>
      <c r="F5" s="62">
        <v>3</v>
      </c>
      <c r="G5" s="39"/>
      <c r="H5" s="101" t="s">
        <v>150</v>
      </c>
      <c r="I5" s="124" t="s">
        <v>137</v>
      </c>
    </row>
    <row r="6" spans="1:11" ht="19.5" customHeight="1">
      <c r="A6" s="59" t="s">
        <v>42</v>
      </c>
      <c r="B6" s="62">
        <v>3</v>
      </c>
      <c r="C6" s="62">
        <v>3</v>
      </c>
      <c r="D6" s="62">
        <v>2</v>
      </c>
      <c r="E6" s="62">
        <v>3</v>
      </c>
      <c r="F6" s="62">
        <v>4</v>
      </c>
      <c r="H6" s="63" t="s">
        <v>48</v>
      </c>
      <c r="I6" s="124" t="s">
        <v>138</v>
      </c>
    </row>
    <row r="7" spans="1:11">
      <c r="A7" s="59" t="s">
        <v>43</v>
      </c>
      <c r="B7" s="62">
        <v>3</v>
      </c>
      <c r="C7" s="62">
        <v>3</v>
      </c>
      <c r="D7" s="62">
        <v>2</v>
      </c>
      <c r="E7" s="62">
        <v>2</v>
      </c>
      <c r="F7" s="62">
        <v>3</v>
      </c>
      <c r="H7" s="63" t="s">
        <v>49</v>
      </c>
      <c r="I7" s="124" t="s">
        <v>139</v>
      </c>
    </row>
    <row r="8" spans="1:11">
      <c r="B8"/>
      <c r="H8" s="63" t="s">
        <v>50</v>
      </c>
      <c r="I8" s="124" t="s">
        <v>140</v>
      </c>
    </row>
    <row r="9" spans="1:11" ht="16.5" customHeight="1">
      <c r="C9" s="2"/>
      <c r="I9" s="66"/>
    </row>
    <row r="10" spans="1:11">
      <c r="B10" s="2"/>
      <c r="C10" s="88"/>
      <c r="H10" s="183" t="s">
        <v>12</v>
      </c>
      <c r="I10" s="183"/>
    </row>
    <row r="11" spans="1:11" s="64" customFormat="1">
      <c r="B11" s="39"/>
      <c r="C11" s="3"/>
      <c r="G11" s="39"/>
      <c r="H11" s="63" t="s">
        <v>38</v>
      </c>
      <c r="I11" s="67" t="s">
        <v>39</v>
      </c>
    </row>
    <row r="12" spans="1:11" s="64" customFormat="1">
      <c r="B12" s="2"/>
      <c r="C12" s="3"/>
      <c r="H12" s="63" t="s">
        <v>40</v>
      </c>
      <c r="I12" s="102" t="s">
        <v>79</v>
      </c>
    </row>
    <row r="13" spans="1:11">
      <c r="B13" s="2"/>
      <c r="C13" s="3"/>
      <c r="G13" s="64"/>
      <c r="H13" s="63" t="s">
        <v>41</v>
      </c>
      <c r="I13" s="102" t="s">
        <v>80</v>
      </c>
    </row>
    <row r="14" spans="1:11">
      <c r="B14" s="2"/>
      <c r="C14" s="3"/>
      <c r="H14" s="63" t="s">
        <v>42</v>
      </c>
      <c r="I14" s="102" t="s">
        <v>81</v>
      </c>
    </row>
    <row r="15" spans="1:11">
      <c r="B15" s="2"/>
      <c r="C15" s="3"/>
      <c r="F15" s="2"/>
      <c r="H15" s="136" t="s">
        <v>43</v>
      </c>
      <c r="I15" s="137" t="s">
        <v>163</v>
      </c>
      <c r="J15" s="138"/>
      <c r="K15" s="138"/>
    </row>
    <row r="16" spans="1:11">
      <c r="B16" s="2"/>
      <c r="C16" s="3"/>
    </row>
    <row r="17" spans="2:11">
      <c r="B17" s="2"/>
      <c r="C17" s="3"/>
    </row>
    <row r="18" spans="2:11">
      <c r="B18" s="2"/>
      <c r="C18" s="3"/>
      <c r="H18" s="39"/>
      <c r="K18" s="65" t="s">
        <v>141</v>
      </c>
    </row>
  </sheetData>
  <mergeCells count="4">
    <mergeCell ref="A1:I1"/>
    <mergeCell ref="A2:F2"/>
    <mergeCell ref="H2:I2"/>
    <mergeCell ref="H10:I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" zoomScale="93" zoomScaleNormal="93" workbookViewId="0">
      <selection activeCell="O21" sqref="O21"/>
    </sheetView>
  </sheetViews>
  <sheetFormatPr defaultColWidth="9.140625" defaultRowHeight="16.5"/>
  <cols>
    <col min="1" max="1" width="15.5703125" style="143" customWidth="1"/>
    <col min="2" max="2" width="28" style="70" bestFit="1" customWidth="1"/>
    <col min="3" max="3" width="13" style="70" bestFit="1" customWidth="1"/>
    <col min="4" max="4" width="13.7109375" style="70" customWidth="1"/>
    <col min="5" max="5" width="12.5703125" style="70" customWidth="1"/>
    <col min="6" max="6" width="11.42578125" style="70" customWidth="1"/>
    <col min="7" max="7" width="9.140625" style="70"/>
    <col min="8" max="8" width="10" style="70" customWidth="1"/>
    <col min="9" max="9" width="11.7109375" style="70" customWidth="1"/>
    <col min="10" max="10" width="9.42578125" style="70" bestFit="1" customWidth="1"/>
    <col min="11" max="11" width="12.28515625" style="70" bestFit="1" customWidth="1"/>
    <col min="12" max="16384" width="9.140625" style="70"/>
  </cols>
  <sheetData>
    <row r="1" spans="1:13">
      <c r="A1" s="186" t="s">
        <v>51</v>
      </c>
      <c r="B1" s="186"/>
      <c r="C1" s="186"/>
      <c r="D1" s="186"/>
      <c r="E1" s="186"/>
      <c r="F1" s="186"/>
      <c r="G1" s="186"/>
      <c r="H1" s="69"/>
      <c r="I1" s="69"/>
      <c r="K1" s="71"/>
    </row>
    <row r="2" spans="1:13">
      <c r="A2" s="187"/>
      <c r="B2" s="187"/>
      <c r="C2" s="187"/>
      <c r="D2" s="187"/>
      <c r="E2" s="187"/>
      <c r="F2" s="187"/>
      <c r="G2" s="187"/>
      <c r="H2" s="69"/>
      <c r="I2" s="76"/>
      <c r="J2" s="104"/>
      <c r="K2" s="71"/>
    </row>
    <row r="3" spans="1:13" s="87" customFormat="1" ht="33">
      <c r="A3" s="139"/>
      <c r="B3" s="131" t="s">
        <v>69</v>
      </c>
      <c r="C3" s="131" t="s">
        <v>142</v>
      </c>
      <c r="D3" s="131" t="s">
        <v>53</v>
      </c>
      <c r="E3" s="131" t="s">
        <v>148</v>
      </c>
      <c r="F3" s="132" t="s">
        <v>143</v>
      </c>
      <c r="G3" s="131"/>
      <c r="I3" s="188" t="s">
        <v>52</v>
      </c>
      <c r="J3" s="188"/>
      <c r="K3" s="71"/>
    </row>
    <row r="4" spans="1:13">
      <c r="A4" s="140" t="s">
        <v>56</v>
      </c>
      <c r="B4" s="133" t="s">
        <v>57</v>
      </c>
      <c r="C4" s="133" t="s">
        <v>58</v>
      </c>
      <c r="D4" s="133" t="s">
        <v>59</v>
      </c>
      <c r="E4" s="133" t="s">
        <v>60</v>
      </c>
      <c r="F4" s="133" t="s">
        <v>144</v>
      </c>
      <c r="G4" s="130" t="s">
        <v>61</v>
      </c>
      <c r="H4" s="69"/>
      <c r="I4" s="127" t="s">
        <v>54</v>
      </c>
      <c r="J4" s="127" t="s">
        <v>55</v>
      </c>
      <c r="K4" s="87">
        <v>4</v>
      </c>
    </row>
    <row r="5" spans="1:13">
      <c r="A5" s="140" t="s">
        <v>40</v>
      </c>
      <c r="B5" s="73">
        <v>5</v>
      </c>
      <c r="C5" s="73"/>
      <c r="D5" s="73"/>
      <c r="E5" s="73"/>
      <c r="F5" s="73">
        <v>5</v>
      </c>
      <c r="G5" s="74">
        <f>SUM(B5:F5)</f>
        <v>10</v>
      </c>
      <c r="H5" s="69"/>
      <c r="I5" s="128" t="s">
        <v>62</v>
      </c>
      <c r="J5" s="129" t="s">
        <v>63</v>
      </c>
      <c r="K5" s="72">
        <v>3</v>
      </c>
    </row>
    <row r="6" spans="1:13">
      <c r="A6" s="140" t="s">
        <v>41</v>
      </c>
      <c r="B6" s="73"/>
      <c r="C6" s="73">
        <v>10</v>
      </c>
      <c r="D6" s="73"/>
      <c r="E6" s="73"/>
      <c r="F6" s="73">
        <v>5</v>
      </c>
      <c r="G6" s="74">
        <f>SUM(B6:F6)</f>
        <v>15</v>
      </c>
      <c r="H6" s="69"/>
      <c r="I6" s="130" t="s">
        <v>64</v>
      </c>
      <c r="J6" s="129" t="s">
        <v>65</v>
      </c>
      <c r="K6" s="71">
        <v>2</v>
      </c>
    </row>
    <row r="7" spans="1:13">
      <c r="A7" s="140" t="s">
        <v>42</v>
      </c>
      <c r="B7" s="73"/>
      <c r="C7" s="73"/>
      <c r="D7" s="73">
        <v>10</v>
      </c>
      <c r="E7" s="73">
        <v>5</v>
      </c>
      <c r="F7" s="73">
        <v>10</v>
      </c>
      <c r="G7" s="74">
        <f>SUM(B7:F7)</f>
        <v>25</v>
      </c>
      <c r="H7" s="69"/>
      <c r="I7" s="130" t="s">
        <v>66</v>
      </c>
      <c r="J7" s="129" t="s">
        <v>67</v>
      </c>
      <c r="K7" s="71">
        <v>1</v>
      </c>
    </row>
    <row r="8" spans="1:13">
      <c r="A8" s="141" t="s">
        <v>68</v>
      </c>
      <c r="B8" s="73">
        <f>SUM(B5:B7)</f>
        <v>5</v>
      </c>
      <c r="C8" s="73">
        <f>SUM(C5:C7)</f>
        <v>10</v>
      </c>
      <c r="D8" s="73">
        <f>SUM(D5:D7)</f>
        <v>10</v>
      </c>
      <c r="E8" s="73">
        <f>SUM(E5:E7)</f>
        <v>5</v>
      </c>
      <c r="F8" s="103">
        <f>SUM(F5:F7)</f>
        <v>20</v>
      </c>
      <c r="G8" s="74">
        <f>SUM(B8:F8)</f>
        <v>50</v>
      </c>
      <c r="H8" s="69"/>
      <c r="I8" s="69"/>
      <c r="K8" s="71"/>
    </row>
    <row r="9" spans="1:13">
      <c r="A9" s="142"/>
      <c r="B9" s="75"/>
      <c r="C9" s="75"/>
      <c r="D9" s="75"/>
      <c r="E9" s="75"/>
      <c r="G9" s="69"/>
      <c r="H9" s="69"/>
      <c r="I9" s="69"/>
      <c r="K9" s="71"/>
    </row>
    <row r="10" spans="1:13">
      <c r="B10" s="77"/>
      <c r="C10" s="189" t="s">
        <v>40</v>
      </c>
      <c r="D10" s="190"/>
      <c r="E10" s="189" t="s">
        <v>41</v>
      </c>
      <c r="F10" s="191"/>
      <c r="G10" s="189" t="s">
        <v>42</v>
      </c>
      <c r="H10" s="191"/>
      <c r="I10" s="95"/>
      <c r="J10" s="94" t="s">
        <v>70</v>
      </c>
      <c r="K10" s="184" t="s">
        <v>71</v>
      </c>
      <c r="L10" s="105"/>
    </row>
    <row r="11" spans="1:13" ht="17.25" thickBot="1">
      <c r="B11" s="77"/>
      <c r="C11" s="78" t="s">
        <v>72</v>
      </c>
      <c r="D11" s="78" t="s">
        <v>73</v>
      </c>
      <c r="E11" s="79" t="s">
        <v>145</v>
      </c>
      <c r="F11" s="79" t="s">
        <v>73</v>
      </c>
      <c r="G11" s="79" t="s">
        <v>145</v>
      </c>
      <c r="H11" s="78" t="s">
        <v>72</v>
      </c>
      <c r="I11" s="79" t="s">
        <v>146</v>
      </c>
      <c r="J11" s="78" t="s">
        <v>74</v>
      </c>
      <c r="K11" s="185"/>
      <c r="L11" s="105"/>
    </row>
    <row r="12" spans="1:13" ht="17.25" thickBot="1">
      <c r="A12" s="194">
        <v>200021017766</v>
      </c>
      <c r="B12" s="192" t="s">
        <v>164</v>
      </c>
      <c r="C12" s="81">
        <v>2</v>
      </c>
      <c r="D12" s="81">
        <v>3</v>
      </c>
      <c r="E12" s="81">
        <v>5</v>
      </c>
      <c r="F12" s="81">
        <v>3</v>
      </c>
      <c r="G12" s="81">
        <v>6</v>
      </c>
      <c r="H12" s="81">
        <v>4</v>
      </c>
      <c r="I12" s="81">
        <v>7</v>
      </c>
      <c r="J12" s="84">
        <f t="shared" ref="J12:J15" si="0">SUM(C12:I12)</f>
        <v>30</v>
      </c>
      <c r="K12" s="85">
        <f>62%</f>
        <v>0.62</v>
      </c>
      <c r="L12" s="86" t="str">
        <f>IF(K12&gt;=91%,"level 1",IF(K12&gt;=81%,"level 2",IF(K12&gt;=71%,"level 3","level 4")))</f>
        <v>level 4</v>
      </c>
      <c r="M12" s="145"/>
    </row>
    <row r="13" spans="1:13" ht="17.25" thickBot="1">
      <c r="A13" s="195">
        <v>200021017767</v>
      </c>
      <c r="B13" s="193" t="s">
        <v>165</v>
      </c>
      <c r="C13" s="81">
        <v>4</v>
      </c>
      <c r="D13" s="81">
        <v>4.5</v>
      </c>
      <c r="E13" s="81">
        <v>9</v>
      </c>
      <c r="F13" s="81">
        <v>4.5</v>
      </c>
      <c r="G13" s="81">
        <v>8</v>
      </c>
      <c r="H13" s="81">
        <v>4.5</v>
      </c>
      <c r="I13" s="81">
        <v>9</v>
      </c>
      <c r="J13" s="84">
        <f>SUM(C13:I13)</f>
        <v>43.5</v>
      </c>
      <c r="K13" s="85">
        <f>J13/50</f>
        <v>0.87</v>
      </c>
      <c r="L13" s="86" t="str">
        <f>IF(K13&gt;=91%,"level 1",IF(K13&gt;=81%,"level 2",IF(K13&gt;=71%,"level 3","level 4")))</f>
        <v>level 2</v>
      </c>
    </row>
    <row r="14" spans="1:13" ht="17.25" thickBot="1">
      <c r="A14" s="195">
        <v>200021017768</v>
      </c>
      <c r="B14" s="193" t="s">
        <v>166</v>
      </c>
      <c r="C14" s="81">
        <v>4</v>
      </c>
      <c r="D14" s="81">
        <v>3.5</v>
      </c>
      <c r="E14" s="81">
        <v>6</v>
      </c>
      <c r="F14" s="81">
        <v>3.7</v>
      </c>
      <c r="G14" s="81">
        <v>5.5</v>
      </c>
      <c r="H14" s="81">
        <v>4</v>
      </c>
      <c r="I14" s="81">
        <v>6</v>
      </c>
      <c r="J14" s="84">
        <f t="shared" si="0"/>
        <v>32.700000000000003</v>
      </c>
      <c r="K14" s="85">
        <f t="shared" ref="K14:K15" si="1">J14/50</f>
        <v>0.65400000000000003</v>
      </c>
      <c r="L14" s="86" t="str">
        <f t="shared" ref="L14:L39" si="2">IF(K14&gt;=91%,"level 1",IF(K14&gt;=81%,"level 2",IF(K14&gt;=71%,"level 3","level 4")))</f>
        <v>level 4</v>
      </c>
    </row>
    <row r="15" spans="1:13" ht="17.25" thickBot="1">
      <c r="A15" s="195">
        <v>200021017769</v>
      </c>
      <c r="B15" s="193" t="s">
        <v>167</v>
      </c>
      <c r="C15" s="81">
        <v>4</v>
      </c>
      <c r="D15" s="81">
        <v>4.5</v>
      </c>
      <c r="E15" s="81">
        <v>9</v>
      </c>
      <c r="F15" s="81">
        <v>4.5</v>
      </c>
      <c r="G15" s="81">
        <v>8</v>
      </c>
      <c r="H15" s="81">
        <v>4.5</v>
      </c>
      <c r="I15" s="81">
        <v>9</v>
      </c>
      <c r="J15" s="84">
        <f>SUM(C15:I15)</f>
        <v>43.5</v>
      </c>
      <c r="K15" s="85">
        <f>J15/50</f>
        <v>0.87</v>
      </c>
      <c r="L15" s="86" t="str">
        <f>IF(K15&gt;=91%,"level 1",IF(K15&gt;=81%,"level 2",IF(K15&gt;=71%,"level 3","level 4")))</f>
        <v>level 2</v>
      </c>
    </row>
    <row r="16" spans="1:13" ht="17.25" thickBot="1">
      <c r="A16" s="195">
        <v>200021017771</v>
      </c>
      <c r="B16" s="193" t="s">
        <v>168</v>
      </c>
      <c r="C16" s="81">
        <v>2</v>
      </c>
      <c r="D16" s="81">
        <v>3</v>
      </c>
      <c r="E16" s="81">
        <v>5</v>
      </c>
      <c r="F16" s="81">
        <v>3</v>
      </c>
      <c r="G16" s="81">
        <v>6</v>
      </c>
      <c r="H16" s="81">
        <v>4</v>
      </c>
      <c r="I16" s="81">
        <v>7</v>
      </c>
      <c r="J16" s="84">
        <f>SUM(C16:I16)</f>
        <v>30</v>
      </c>
      <c r="K16" s="85">
        <f>J16/50</f>
        <v>0.6</v>
      </c>
      <c r="L16" s="86" t="str">
        <f>IF(K16&gt;=91%,"level 1",IF(K16&gt;=81%,"level 2",IF(K16&gt;=71%,"level 3","level 4")))</f>
        <v>level 4</v>
      </c>
    </row>
    <row r="17" spans="1:12" ht="17.25" thickBot="1">
      <c r="A17" s="195">
        <v>200021017772</v>
      </c>
      <c r="B17" s="193" t="s">
        <v>169</v>
      </c>
      <c r="C17" s="81">
        <v>4</v>
      </c>
      <c r="D17" s="81">
        <v>4.5</v>
      </c>
      <c r="E17" s="81">
        <v>9</v>
      </c>
      <c r="F17" s="81">
        <v>4.5</v>
      </c>
      <c r="G17" s="81">
        <v>8</v>
      </c>
      <c r="H17" s="81">
        <v>4.2</v>
      </c>
      <c r="I17" s="81">
        <v>9</v>
      </c>
      <c r="J17" s="84">
        <f t="shared" ref="J17:J18" si="3">SUM(C17:I17)</f>
        <v>43.2</v>
      </c>
      <c r="K17" s="85">
        <f t="shared" ref="K16:K18" si="4">J17/50</f>
        <v>0.8640000000000001</v>
      </c>
      <c r="L17" s="86" t="str">
        <f t="shared" si="2"/>
        <v>level 2</v>
      </c>
    </row>
    <row r="18" spans="1:12" ht="17.25" thickBot="1">
      <c r="A18" s="195">
        <v>200021017773</v>
      </c>
      <c r="B18" s="193" t="s">
        <v>170</v>
      </c>
      <c r="C18" s="81">
        <v>4.7</v>
      </c>
      <c r="D18" s="81">
        <v>4.5</v>
      </c>
      <c r="E18" s="81">
        <v>9.4</v>
      </c>
      <c r="F18" s="81">
        <v>4.5</v>
      </c>
      <c r="G18" s="81">
        <v>9.4</v>
      </c>
      <c r="H18" s="81">
        <v>4.5</v>
      </c>
      <c r="I18" s="81">
        <v>8.8000000000000007</v>
      </c>
      <c r="J18" s="84">
        <f>SUM(C18:I18)</f>
        <v>45.8</v>
      </c>
      <c r="K18" s="85">
        <f>J18/50</f>
        <v>0.91599999999999993</v>
      </c>
      <c r="L18" s="86" t="str">
        <f>IF(K18&gt;=91%,"level 1",IF(K18&gt;=81%,"level 2",IF(K18&gt;=71%,"level 3","level 4")))</f>
        <v>level 1</v>
      </c>
    </row>
    <row r="19" spans="1:12" ht="17.25" thickBot="1">
      <c r="A19" s="195">
        <v>200021017774</v>
      </c>
      <c r="B19" s="193" t="s">
        <v>171</v>
      </c>
      <c r="C19" s="81">
        <v>4</v>
      </c>
      <c r="D19" s="81">
        <v>4.5</v>
      </c>
      <c r="E19" s="81">
        <v>8</v>
      </c>
      <c r="F19" s="81">
        <v>4.5</v>
      </c>
      <c r="G19" s="81">
        <v>8.5</v>
      </c>
      <c r="H19" s="81">
        <v>4.5</v>
      </c>
      <c r="I19" s="81">
        <v>8.5</v>
      </c>
      <c r="J19" s="84">
        <f t="shared" ref="J19:J39" si="5">SUM(C19:I19)</f>
        <v>42.5</v>
      </c>
      <c r="K19" s="85">
        <f t="shared" ref="K19:K38" si="6">J19/50</f>
        <v>0.85</v>
      </c>
      <c r="L19" s="86" t="str">
        <f t="shared" si="2"/>
        <v>level 2</v>
      </c>
    </row>
    <row r="20" spans="1:12" ht="17.25" thickBot="1">
      <c r="A20" s="195">
        <v>200021017775</v>
      </c>
      <c r="B20" s="193" t="s">
        <v>172</v>
      </c>
      <c r="C20" s="81">
        <v>4</v>
      </c>
      <c r="D20" s="81">
        <v>4.5</v>
      </c>
      <c r="E20" s="81">
        <v>7.5</v>
      </c>
      <c r="F20" s="81">
        <v>4</v>
      </c>
      <c r="G20" s="81">
        <v>8</v>
      </c>
      <c r="H20" s="81">
        <v>4</v>
      </c>
      <c r="I20" s="81">
        <v>8</v>
      </c>
      <c r="J20" s="84">
        <f t="shared" ref="J20:J21" si="7">SUM(C20:I20)</f>
        <v>40</v>
      </c>
      <c r="K20" s="85">
        <f t="shared" si="6"/>
        <v>0.8</v>
      </c>
      <c r="L20" s="86" t="str">
        <f t="shared" si="2"/>
        <v>level 3</v>
      </c>
    </row>
    <row r="21" spans="1:12" ht="17.25" thickBot="1">
      <c r="A21" s="195">
        <v>200021017776</v>
      </c>
      <c r="B21" s="193" t="s">
        <v>173</v>
      </c>
      <c r="C21" s="81">
        <v>4</v>
      </c>
      <c r="D21" s="81">
        <v>4.5</v>
      </c>
      <c r="E21" s="81">
        <v>9</v>
      </c>
      <c r="F21" s="81">
        <v>4.5</v>
      </c>
      <c r="G21" s="81">
        <v>8</v>
      </c>
      <c r="H21" s="81">
        <v>4.2</v>
      </c>
      <c r="I21" s="81">
        <v>9</v>
      </c>
      <c r="J21" s="84">
        <f t="shared" si="7"/>
        <v>43.2</v>
      </c>
      <c r="K21" s="85">
        <f t="shared" si="6"/>
        <v>0.8640000000000001</v>
      </c>
      <c r="L21" s="86" t="str">
        <f t="shared" ref="L21" si="8">IF(K21&gt;=91%,"level 1",IF(K21&gt;=81%,"level 2",IF(K21&gt;=71%,"level 3","level 4")))</f>
        <v>level 2</v>
      </c>
    </row>
    <row r="22" spans="1:12" ht="17.25" thickBot="1">
      <c r="A22" s="195">
        <v>200021017777</v>
      </c>
      <c r="B22" s="193" t="s">
        <v>174</v>
      </c>
      <c r="C22" s="81">
        <v>4</v>
      </c>
      <c r="D22" s="81">
        <v>3.5</v>
      </c>
      <c r="E22" s="81">
        <v>6</v>
      </c>
      <c r="F22" s="81">
        <v>3.7</v>
      </c>
      <c r="G22" s="81">
        <v>6.5</v>
      </c>
      <c r="H22" s="81">
        <v>4</v>
      </c>
      <c r="I22" s="81">
        <v>5</v>
      </c>
      <c r="J22" s="84">
        <f>SUM(C22:I22)</f>
        <v>32.700000000000003</v>
      </c>
      <c r="K22" s="85">
        <f t="shared" ref="K22" si="9">J22/50</f>
        <v>0.65400000000000003</v>
      </c>
      <c r="L22" s="86" t="str">
        <f t="shared" si="2"/>
        <v>level 4</v>
      </c>
    </row>
    <row r="23" spans="1:12" ht="17.25" thickBot="1">
      <c r="A23" s="195">
        <v>200021017778</v>
      </c>
      <c r="B23" s="193" t="s">
        <v>175</v>
      </c>
      <c r="C23" s="81">
        <v>4</v>
      </c>
      <c r="D23" s="81">
        <v>3.5</v>
      </c>
      <c r="E23" s="81">
        <v>6</v>
      </c>
      <c r="F23" s="81">
        <v>3.7</v>
      </c>
      <c r="G23" s="81">
        <v>6.5</v>
      </c>
      <c r="H23" s="81">
        <v>4</v>
      </c>
      <c r="I23" s="81">
        <v>6</v>
      </c>
      <c r="J23" s="84">
        <f t="shared" si="5"/>
        <v>33.700000000000003</v>
      </c>
      <c r="K23" s="85">
        <f t="shared" si="6"/>
        <v>0.67400000000000004</v>
      </c>
      <c r="L23" s="86" t="str">
        <f t="shared" si="2"/>
        <v>level 4</v>
      </c>
    </row>
    <row r="24" spans="1:12" ht="17.25" thickBot="1">
      <c r="A24" s="195">
        <v>200021017779</v>
      </c>
      <c r="B24" s="193" t="s">
        <v>176</v>
      </c>
      <c r="C24" s="81">
        <v>4</v>
      </c>
      <c r="D24" s="81">
        <v>4.5</v>
      </c>
      <c r="E24" s="81">
        <v>9</v>
      </c>
      <c r="F24" s="81">
        <v>4.5</v>
      </c>
      <c r="G24" s="81">
        <v>8</v>
      </c>
      <c r="H24" s="81">
        <v>4.2</v>
      </c>
      <c r="I24" s="81">
        <v>9</v>
      </c>
      <c r="J24" s="84">
        <f t="shared" si="5"/>
        <v>43.2</v>
      </c>
      <c r="K24" s="85">
        <f t="shared" si="6"/>
        <v>0.8640000000000001</v>
      </c>
      <c r="L24" s="86" t="str">
        <f t="shared" si="2"/>
        <v>level 2</v>
      </c>
    </row>
    <row r="25" spans="1:12" ht="17.25" thickBot="1">
      <c r="A25" s="195">
        <v>200021017780</v>
      </c>
      <c r="B25" s="193" t="s">
        <v>177</v>
      </c>
      <c r="C25" s="81">
        <v>2</v>
      </c>
      <c r="D25" s="81">
        <v>3</v>
      </c>
      <c r="E25" s="81">
        <v>5</v>
      </c>
      <c r="F25" s="81">
        <v>3</v>
      </c>
      <c r="G25" s="81">
        <v>6</v>
      </c>
      <c r="H25" s="81">
        <v>4</v>
      </c>
      <c r="I25" s="81">
        <v>7</v>
      </c>
      <c r="J25" s="84">
        <f>SUM(C25:I25)</f>
        <v>30</v>
      </c>
      <c r="K25" s="85">
        <f>J25/50</f>
        <v>0.6</v>
      </c>
      <c r="L25" s="86" t="str">
        <f>IF(K25&gt;=91%,"level 1",IF(K25&gt;=81%,"level 2",IF(K25&gt;=71%,"level 3","level 4")))</f>
        <v>level 4</v>
      </c>
    </row>
    <row r="26" spans="1:12" ht="17.25" thickBot="1">
      <c r="A26" s="195">
        <v>200021017781</v>
      </c>
      <c r="B26" s="193" t="s">
        <v>178</v>
      </c>
      <c r="C26" s="81">
        <v>3</v>
      </c>
      <c r="D26" s="81">
        <v>3</v>
      </c>
      <c r="E26" s="81">
        <v>5</v>
      </c>
      <c r="F26" s="81">
        <v>4</v>
      </c>
      <c r="G26" s="81">
        <v>6</v>
      </c>
      <c r="H26" s="81">
        <v>4</v>
      </c>
      <c r="I26" s="81">
        <v>7</v>
      </c>
      <c r="J26" s="84">
        <f>SUM(C26:I26)</f>
        <v>32</v>
      </c>
      <c r="K26" s="85">
        <f>J26/50</f>
        <v>0.64</v>
      </c>
      <c r="L26" s="86" t="str">
        <f>IF(K26&gt;=91%,"level 1",IF(K26&gt;=81%,"level 2",IF(K26&gt;=71%,"level 3","level 4")))</f>
        <v>level 4</v>
      </c>
    </row>
    <row r="27" spans="1:12" ht="17.25" thickBot="1">
      <c r="A27" s="195">
        <v>200021017783</v>
      </c>
      <c r="B27" s="193" t="s">
        <v>179</v>
      </c>
      <c r="C27" s="81">
        <v>4.5</v>
      </c>
      <c r="D27" s="81">
        <v>4.8</v>
      </c>
      <c r="E27" s="81">
        <v>8.6</v>
      </c>
      <c r="F27" s="82">
        <v>4.25</v>
      </c>
      <c r="G27" s="81">
        <v>9</v>
      </c>
      <c r="H27" s="83">
        <v>4.5</v>
      </c>
      <c r="I27" s="83">
        <v>8.8000000000000007</v>
      </c>
      <c r="J27" s="84">
        <f>SUM(C27:I27)</f>
        <v>44.45</v>
      </c>
      <c r="K27" s="85">
        <f>J27/50</f>
        <v>0.88900000000000001</v>
      </c>
      <c r="L27" s="86" t="str">
        <f t="shared" si="2"/>
        <v>level 2</v>
      </c>
    </row>
    <row r="28" spans="1:12" ht="17.25" thickBot="1">
      <c r="A28" s="195">
        <v>200021017784</v>
      </c>
      <c r="B28" s="193" t="s">
        <v>180</v>
      </c>
      <c r="C28" s="81">
        <v>2</v>
      </c>
      <c r="D28" s="81">
        <v>3</v>
      </c>
      <c r="E28" s="81">
        <v>5</v>
      </c>
      <c r="F28" s="81">
        <v>3</v>
      </c>
      <c r="G28" s="81">
        <v>6</v>
      </c>
      <c r="H28" s="81">
        <v>4</v>
      </c>
      <c r="I28" s="81">
        <v>7</v>
      </c>
      <c r="J28" s="84">
        <f>SUM(C28:I28)</f>
        <v>30</v>
      </c>
      <c r="K28" s="85">
        <f>J28/50</f>
        <v>0.6</v>
      </c>
      <c r="L28" s="86" t="str">
        <f>IF(K28&gt;=91%,"level 1",IF(K28&gt;=81%,"level 2",IF(K28&gt;=71%,"level 3","level 4")))</f>
        <v>level 4</v>
      </c>
    </row>
    <row r="29" spans="1:12" ht="17.25" thickBot="1">
      <c r="A29" s="195">
        <v>200021017785</v>
      </c>
      <c r="B29" s="193" t="s">
        <v>181</v>
      </c>
      <c r="C29" s="81">
        <v>2</v>
      </c>
      <c r="D29" s="81">
        <v>3</v>
      </c>
      <c r="E29" s="81">
        <v>5</v>
      </c>
      <c r="F29" s="81">
        <v>3</v>
      </c>
      <c r="G29" s="81">
        <v>6</v>
      </c>
      <c r="H29" s="81">
        <v>4</v>
      </c>
      <c r="I29" s="81">
        <v>7</v>
      </c>
      <c r="J29" s="84">
        <f>SUM(C29:I29)</f>
        <v>30</v>
      </c>
      <c r="K29" s="85">
        <f>J29/50</f>
        <v>0.6</v>
      </c>
      <c r="L29" s="86" t="str">
        <f>IF(K29&gt;=91%,"level 1",IF(K29&gt;=81%,"level 2",IF(K29&gt;=71%,"level 3","level 4")))</f>
        <v>level 4</v>
      </c>
    </row>
    <row r="30" spans="1:12" ht="17.25" thickBot="1">
      <c r="A30" s="195">
        <v>200021017786</v>
      </c>
      <c r="B30" s="193" t="s">
        <v>182</v>
      </c>
      <c r="C30" s="81">
        <v>3</v>
      </c>
      <c r="D30" s="81">
        <v>3</v>
      </c>
      <c r="E30" s="81">
        <v>5</v>
      </c>
      <c r="F30" s="81">
        <v>4</v>
      </c>
      <c r="G30" s="81">
        <v>6</v>
      </c>
      <c r="H30" s="81">
        <v>4.2</v>
      </c>
      <c r="I30" s="81">
        <v>7</v>
      </c>
      <c r="J30" s="84">
        <v>34</v>
      </c>
      <c r="K30" s="85">
        <f>J30/50</f>
        <v>0.68</v>
      </c>
      <c r="L30" s="86" t="str">
        <f>IF(K30&gt;=91%,"level 1",IF(K30&gt;=81%,"level 2",IF(K30&gt;=71%,"level 3","level 4")))</f>
        <v>level 4</v>
      </c>
    </row>
    <row r="31" spans="1:12" ht="17.25" thickBot="1">
      <c r="A31" s="195">
        <v>200021017787</v>
      </c>
      <c r="B31" s="193" t="s">
        <v>183</v>
      </c>
      <c r="C31" s="81">
        <v>2</v>
      </c>
      <c r="D31" s="81">
        <v>3</v>
      </c>
      <c r="E31" s="81">
        <v>5</v>
      </c>
      <c r="F31" s="81">
        <v>3</v>
      </c>
      <c r="G31" s="81">
        <v>6</v>
      </c>
      <c r="H31" s="81">
        <v>4</v>
      </c>
      <c r="I31" s="81">
        <v>7</v>
      </c>
      <c r="J31" s="84">
        <f t="shared" ref="J31:J32" si="10">SUM(C31:I31)</f>
        <v>30</v>
      </c>
      <c r="K31" s="85">
        <f t="shared" ref="K31:K32" si="11">J31/50</f>
        <v>0.6</v>
      </c>
      <c r="L31" s="86" t="str">
        <f t="shared" si="2"/>
        <v>level 4</v>
      </c>
    </row>
    <row r="32" spans="1:12" ht="17.25" thickBot="1">
      <c r="A32" s="195">
        <v>200021017788</v>
      </c>
      <c r="B32" s="193" t="s">
        <v>184</v>
      </c>
      <c r="C32" s="81">
        <v>4.7</v>
      </c>
      <c r="D32" s="81">
        <v>4.5</v>
      </c>
      <c r="E32" s="81">
        <v>9.5</v>
      </c>
      <c r="F32" s="81">
        <v>4.5</v>
      </c>
      <c r="G32" s="81">
        <v>9.1999999999999993</v>
      </c>
      <c r="H32" s="81">
        <v>4.5</v>
      </c>
      <c r="I32" s="81">
        <v>9</v>
      </c>
      <c r="J32" s="84">
        <f t="shared" si="10"/>
        <v>45.9</v>
      </c>
      <c r="K32" s="85">
        <f t="shared" si="11"/>
        <v>0.91799999999999993</v>
      </c>
      <c r="L32" s="86" t="str">
        <f t="shared" si="2"/>
        <v>level 1</v>
      </c>
    </row>
    <row r="33" spans="1:12" ht="17.25" thickBot="1">
      <c r="A33" s="195">
        <v>200021017789</v>
      </c>
      <c r="B33" s="193" t="s">
        <v>185</v>
      </c>
      <c r="C33" s="81">
        <v>4.7</v>
      </c>
      <c r="D33" s="81">
        <v>4.5</v>
      </c>
      <c r="E33" s="81">
        <v>9.5</v>
      </c>
      <c r="F33" s="81">
        <v>4.5</v>
      </c>
      <c r="G33" s="81">
        <v>9.1999999999999993</v>
      </c>
      <c r="H33" s="81">
        <v>4.5</v>
      </c>
      <c r="I33" s="81">
        <v>9</v>
      </c>
      <c r="J33" s="84">
        <f t="shared" si="5"/>
        <v>45.9</v>
      </c>
      <c r="K33" s="85">
        <f t="shared" si="6"/>
        <v>0.91799999999999993</v>
      </c>
      <c r="L33" s="86" t="str">
        <f t="shared" si="2"/>
        <v>level 1</v>
      </c>
    </row>
    <row r="34" spans="1:12" ht="17.25" thickBot="1">
      <c r="A34" s="195">
        <v>200021017791</v>
      </c>
      <c r="B34" s="193" t="s">
        <v>186</v>
      </c>
      <c r="C34" s="81">
        <v>4</v>
      </c>
      <c r="D34" s="81">
        <v>4.5</v>
      </c>
      <c r="E34" s="81">
        <v>9</v>
      </c>
      <c r="F34" s="81">
        <v>4.5</v>
      </c>
      <c r="G34" s="81">
        <v>8.5</v>
      </c>
      <c r="H34" s="81">
        <v>4.2</v>
      </c>
      <c r="I34" s="81">
        <v>9</v>
      </c>
      <c r="J34" s="84">
        <f t="shared" ref="J34" si="12">SUM(C34:I34)</f>
        <v>43.7</v>
      </c>
      <c r="K34" s="85">
        <f t="shared" ref="K34" si="13">J34/50</f>
        <v>0.87400000000000011</v>
      </c>
      <c r="L34" s="86" t="str">
        <f t="shared" ref="L34" si="14">IF(K34&gt;=91%,"level 1",IF(K34&gt;=81%,"level 2",IF(K34&gt;=71%,"level 3","level 4")))</f>
        <v>level 2</v>
      </c>
    </row>
    <row r="35" spans="1:12" ht="17.25" thickBot="1">
      <c r="A35" s="195">
        <v>200021017792</v>
      </c>
      <c r="B35" s="193" t="s">
        <v>187</v>
      </c>
      <c r="C35" s="81">
        <v>4.67</v>
      </c>
      <c r="D35" s="81">
        <v>4.5</v>
      </c>
      <c r="E35" s="81">
        <v>9.4</v>
      </c>
      <c r="F35" s="81">
        <v>4.5</v>
      </c>
      <c r="G35" s="81">
        <v>9.4</v>
      </c>
      <c r="H35" s="81">
        <v>4.5</v>
      </c>
      <c r="I35" s="81">
        <v>8.8000000000000007</v>
      </c>
      <c r="J35" s="84">
        <f>SUM(C35:I35)</f>
        <v>45.769999999999996</v>
      </c>
      <c r="K35" s="85">
        <f>J35/50</f>
        <v>0.91539999999999988</v>
      </c>
      <c r="L35" s="86" t="str">
        <f>IF(K35&gt;=91%,"level 1",IF(K35&gt;=81%,"level 2",IF(K35&gt;=71%,"level 3","level 4")))</f>
        <v>level 1</v>
      </c>
    </row>
    <row r="36" spans="1:12" ht="17.25" thickBot="1">
      <c r="A36" s="195">
        <v>200021017793</v>
      </c>
      <c r="B36" s="193" t="s">
        <v>188</v>
      </c>
      <c r="C36" s="81">
        <v>2</v>
      </c>
      <c r="D36" s="81">
        <v>3</v>
      </c>
      <c r="E36" s="81">
        <v>5</v>
      </c>
      <c r="F36" s="81">
        <v>3</v>
      </c>
      <c r="G36" s="81">
        <v>6</v>
      </c>
      <c r="H36" s="81">
        <v>4</v>
      </c>
      <c r="I36" s="81">
        <v>7</v>
      </c>
      <c r="J36" s="84">
        <f t="shared" ref="J36" si="15">SUM(C36:I36)</f>
        <v>30</v>
      </c>
      <c r="K36" s="85">
        <f t="shared" ref="K36" si="16">J36/50</f>
        <v>0.6</v>
      </c>
      <c r="L36" s="86" t="str">
        <f t="shared" si="2"/>
        <v>level 4</v>
      </c>
    </row>
    <row r="37" spans="1:12" ht="17.25" thickBot="1">
      <c r="A37" s="195">
        <v>200021017794</v>
      </c>
      <c r="B37" s="193" t="s">
        <v>189</v>
      </c>
      <c r="C37" s="81">
        <v>4</v>
      </c>
      <c r="D37" s="81">
        <v>4.5</v>
      </c>
      <c r="E37" s="81">
        <v>9</v>
      </c>
      <c r="F37" s="81">
        <v>4.5</v>
      </c>
      <c r="G37" s="81">
        <v>8.5</v>
      </c>
      <c r="H37" s="81">
        <v>4.2</v>
      </c>
      <c r="I37" s="81">
        <v>9</v>
      </c>
      <c r="J37" s="84">
        <f t="shared" si="5"/>
        <v>43.7</v>
      </c>
      <c r="K37" s="85">
        <f t="shared" si="6"/>
        <v>0.87400000000000011</v>
      </c>
      <c r="L37" s="86" t="str">
        <f t="shared" si="2"/>
        <v>level 2</v>
      </c>
    </row>
    <row r="38" spans="1:12" ht="17.25" thickBot="1">
      <c r="A38" s="195">
        <v>200021017795</v>
      </c>
      <c r="B38" s="193" t="s">
        <v>190</v>
      </c>
      <c r="C38" s="81">
        <v>4.5</v>
      </c>
      <c r="D38" s="81">
        <v>4.5</v>
      </c>
      <c r="E38" s="81">
        <v>9</v>
      </c>
      <c r="F38" s="81">
        <v>4.5</v>
      </c>
      <c r="G38" s="81">
        <v>8.5</v>
      </c>
      <c r="H38" s="81">
        <v>4.2</v>
      </c>
      <c r="I38" s="81">
        <v>9</v>
      </c>
      <c r="J38" s="84">
        <f t="shared" si="5"/>
        <v>44.2</v>
      </c>
      <c r="K38" s="85">
        <f t="shared" si="6"/>
        <v>0.88400000000000001</v>
      </c>
      <c r="L38" s="86" t="str">
        <f t="shared" si="2"/>
        <v>level 2</v>
      </c>
    </row>
    <row r="39" spans="1:12" ht="17.25" thickBot="1">
      <c r="A39" s="195">
        <v>200021017796</v>
      </c>
      <c r="B39" s="193" t="s">
        <v>191</v>
      </c>
      <c r="C39" s="81">
        <v>2</v>
      </c>
      <c r="D39" s="81">
        <v>3</v>
      </c>
      <c r="E39" s="81">
        <v>5</v>
      </c>
      <c r="F39" s="81">
        <v>3</v>
      </c>
      <c r="G39" s="81">
        <v>6</v>
      </c>
      <c r="H39" s="81">
        <v>4</v>
      </c>
      <c r="I39" s="81">
        <v>7</v>
      </c>
      <c r="J39" s="84">
        <f>SUM(C39:I39)</f>
        <v>30</v>
      </c>
      <c r="K39" s="85">
        <f>J39/50</f>
        <v>0.6</v>
      </c>
      <c r="L39" s="86" t="str">
        <f>IF(K39&gt;=91%,"level 1",IF(K39&gt;=81%,"level 2",IF(K39&gt;=71%,"level 3","level 4")))</f>
        <v>level 4</v>
      </c>
    </row>
    <row r="40" spans="1:12">
      <c r="A40" s="144"/>
      <c r="B40" s="80"/>
      <c r="C40" s="125">
        <f>AVERAGE(C12:C39)</f>
        <v>3.4917857142857147</v>
      </c>
      <c r="D40" s="125">
        <f>AVERAGE(D12:D39)</f>
        <v>3.8678571428571429</v>
      </c>
      <c r="E40" s="125">
        <f>AVERAGE(E12:E39)</f>
        <v>7.2107142857142863</v>
      </c>
      <c r="F40" s="125">
        <f>AVERAGE(F12:F39)</f>
        <v>3.9232142857142862</v>
      </c>
      <c r="G40" s="125">
        <f>AVERAGE(G12:G39)</f>
        <v>7.3821428571428571</v>
      </c>
      <c r="H40" s="125">
        <f>AVERAGE(H12:H39)</f>
        <v>4.1928571428571439</v>
      </c>
      <c r="I40" s="125">
        <f>AVERAGE(I12:I39)</f>
        <v>7.8535714285714286</v>
      </c>
      <c r="J40" s="125">
        <f>AVERAGE(J12:J39)</f>
        <v>37.986428571428576</v>
      </c>
      <c r="K40" s="126">
        <f>AVERAGE(K12:K39)</f>
        <v>0.76044285714285709</v>
      </c>
      <c r="L40" s="86">
        <v>0</v>
      </c>
    </row>
    <row r="41" spans="1:12">
      <c r="A41" s="144"/>
      <c r="B41" s="80"/>
      <c r="C41" s="81" t="s">
        <v>112</v>
      </c>
      <c r="D41" s="81" t="s">
        <v>112</v>
      </c>
      <c r="E41" s="81"/>
      <c r="F41" s="81"/>
      <c r="G41" s="81"/>
      <c r="H41" s="83"/>
      <c r="I41" s="81"/>
      <c r="J41" s="84"/>
      <c r="K41" s="85"/>
      <c r="L41" s="86"/>
    </row>
    <row r="42" spans="1:12">
      <c r="A42" s="144"/>
      <c r="B42" s="80"/>
      <c r="C42" s="81" t="s">
        <v>112</v>
      </c>
      <c r="D42" s="81"/>
      <c r="E42" s="81"/>
      <c r="F42" s="81"/>
      <c r="G42" s="81"/>
      <c r="H42" s="83"/>
      <c r="I42" s="81"/>
      <c r="J42" s="84"/>
      <c r="K42" s="85"/>
      <c r="L42" s="86"/>
    </row>
    <row r="43" spans="1:12">
      <c r="A43" s="144"/>
      <c r="B43" s="80"/>
      <c r="C43" s="81"/>
      <c r="D43" s="81"/>
      <c r="E43" s="81"/>
      <c r="F43" s="81"/>
      <c r="G43" s="81"/>
      <c r="H43" s="83"/>
      <c r="I43" s="81"/>
      <c r="J43" s="84"/>
      <c r="K43" s="85"/>
      <c r="L43" s="86"/>
    </row>
    <row r="44" spans="1:12">
      <c r="A44" s="144"/>
      <c r="B44" s="80"/>
      <c r="C44" s="81"/>
      <c r="D44" s="81"/>
      <c r="E44" s="81"/>
      <c r="F44" s="81"/>
      <c r="G44" s="81"/>
      <c r="H44" s="83"/>
      <c r="I44" s="81"/>
      <c r="J44" s="84"/>
      <c r="K44" s="85"/>
      <c r="L44" s="86"/>
    </row>
    <row r="45" spans="1:12">
      <c r="A45" s="144"/>
      <c r="B45" s="80"/>
      <c r="C45" s="81"/>
      <c r="D45" s="81"/>
      <c r="E45" s="81"/>
      <c r="F45" s="81"/>
      <c r="G45" s="81"/>
      <c r="H45" s="83"/>
      <c r="I45" s="81"/>
      <c r="J45" s="84"/>
      <c r="K45" s="85"/>
      <c r="L45" s="86"/>
    </row>
    <row r="46" spans="1:12">
      <c r="A46" s="144"/>
      <c r="B46" s="80"/>
      <c r="C46" s="81"/>
      <c r="D46" s="81"/>
      <c r="E46" s="81"/>
      <c r="F46" s="81"/>
      <c r="G46" s="81"/>
      <c r="H46" s="83"/>
      <c r="I46" s="81"/>
      <c r="J46" s="84"/>
      <c r="K46" s="85"/>
      <c r="L46" s="86"/>
    </row>
    <row r="47" spans="1:12">
      <c r="A47" s="144"/>
      <c r="B47" s="80"/>
      <c r="C47" s="81"/>
      <c r="D47" s="81"/>
      <c r="E47" s="81"/>
      <c r="F47" s="81"/>
      <c r="G47" s="81"/>
      <c r="H47" s="83"/>
      <c r="I47" s="81"/>
      <c r="J47" s="84"/>
      <c r="K47" s="85"/>
      <c r="L47" s="86"/>
    </row>
    <row r="48" spans="1:12">
      <c r="A48" s="144"/>
      <c r="B48" s="80"/>
      <c r="C48" s="81"/>
      <c r="D48" s="81"/>
      <c r="E48" s="81"/>
      <c r="F48" s="81"/>
      <c r="G48" s="81"/>
      <c r="H48" s="83"/>
      <c r="I48" s="81"/>
      <c r="J48" s="84"/>
      <c r="K48" s="85"/>
      <c r="L48" s="86"/>
    </row>
    <row r="49" spans="1:12">
      <c r="A49" s="144"/>
      <c r="B49" s="80"/>
      <c r="C49" s="81"/>
      <c r="D49" s="81"/>
      <c r="E49" s="81"/>
      <c r="F49" s="81"/>
      <c r="G49" s="81"/>
      <c r="H49" s="83"/>
      <c r="I49" s="81"/>
      <c r="J49" s="84"/>
      <c r="K49" s="85"/>
      <c r="L49" s="86"/>
    </row>
    <row r="50" spans="1:12">
      <c r="A50" s="144"/>
      <c r="B50" s="80"/>
      <c r="C50" s="81"/>
      <c r="D50" s="81"/>
      <c r="E50" s="81"/>
      <c r="F50" s="81"/>
      <c r="G50" s="81"/>
      <c r="H50" s="83"/>
      <c r="I50" s="81"/>
      <c r="J50" s="84"/>
      <c r="K50" s="85"/>
      <c r="L50" s="86"/>
    </row>
    <row r="51" spans="1:12">
      <c r="A51" s="144"/>
      <c r="B51" s="80"/>
      <c r="C51" s="81"/>
      <c r="D51" s="81"/>
      <c r="E51" s="81"/>
      <c r="F51" s="81"/>
      <c r="G51" s="81"/>
      <c r="H51" s="83"/>
      <c r="I51" s="81"/>
      <c r="J51" s="84"/>
      <c r="K51" s="85"/>
      <c r="L51" s="86"/>
    </row>
    <row r="52" spans="1:12">
      <c r="A52" s="144"/>
      <c r="B52" s="80"/>
      <c r="C52" s="81"/>
      <c r="D52" s="81"/>
      <c r="E52" s="81"/>
      <c r="F52" s="81"/>
      <c r="G52" s="81"/>
      <c r="H52" s="83"/>
      <c r="I52" s="81"/>
      <c r="J52" s="84"/>
      <c r="K52" s="85"/>
      <c r="L52" s="86"/>
    </row>
    <row r="53" spans="1:12">
      <c r="A53" s="144"/>
      <c r="B53" s="80"/>
      <c r="C53" s="81"/>
      <c r="D53" s="81"/>
      <c r="E53" s="81"/>
      <c r="F53" s="81"/>
      <c r="G53" s="81"/>
      <c r="H53" s="83"/>
      <c r="I53" s="81"/>
      <c r="J53" s="84"/>
      <c r="K53" s="85"/>
      <c r="L53" s="86"/>
    </row>
    <row r="54" spans="1:12">
      <c r="A54" s="144"/>
      <c r="B54" s="80"/>
      <c r="C54" s="81"/>
      <c r="D54" s="81"/>
      <c r="E54" s="81"/>
      <c r="F54" s="81"/>
      <c r="G54" s="81"/>
      <c r="H54" s="83"/>
      <c r="I54" s="81"/>
      <c r="J54" s="84"/>
      <c r="K54" s="85"/>
      <c r="L54" s="86"/>
    </row>
    <row r="55" spans="1:12">
      <c r="A55" s="144"/>
      <c r="B55" s="80"/>
      <c r="C55" s="81"/>
      <c r="D55" s="81"/>
      <c r="E55" s="81"/>
      <c r="F55" s="81"/>
      <c r="G55" s="81"/>
      <c r="H55" s="83"/>
      <c r="I55" s="81"/>
      <c r="J55" s="84"/>
      <c r="K55" s="85"/>
      <c r="L55" s="86"/>
    </row>
    <row r="56" spans="1:12">
      <c r="A56" s="144"/>
      <c r="B56" s="80"/>
      <c r="C56" s="81"/>
      <c r="D56" s="81"/>
      <c r="E56" s="81"/>
      <c r="F56" s="81"/>
      <c r="G56" s="81"/>
      <c r="H56" s="83"/>
      <c r="I56" s="81"/>
      <c r="J56" s="84"/>
      <c r="K56" s="85"/>
      <c r="L56" s="86"/>
    </row>
    <row r="57" spans="1:12">
      <c r="A57" s="144"/>
      <c r="B57" s="80"/>
      <c r="C57" s="81"/>
      <c r="D57" s="81"/>
      <c r="E57" s="81"/>
      <c r="F57" s="81"/>
      <c r="G57" s="81"/>
      <c r="H57" s="83"/>
      <c r="I57" s="81"/>
      <c r="J57" s="84"/>
      <c r="K57" s="85"/>
      <c r="L57" s="86"/>
    </row>
    <row r="58" spans="1:12">
      <c r="A58" s="144"/>
      <c r="B58" s="80"/>
      <c r="C58" s="81"/>
      <c r="D58" s="81"/>
      <c r="E58" s="81"/>
      <c r="F58" s="81"/>
      <c r="G58" s="81"/>
      <c r="H58" s="83"/>
      <c r="I58" s="81"/>
      <c r="J58" s="84"/>
      <c r="K58" s="85"/>
      <c r="L58" s="86"/>
    </row>
    <row r="59" spans="1:12">
      <c r="A59" s="144"/>
      <c r="B59" s="80"/>
      <c r="C59" s="81"/>
      <c r="D59" s="81"/>
      <c r="E59" s="81"/>
      <c r="F59" s="81"/>
      <c r="G59" s="81"/>
      <c r="H59" s="82"/>
      <c r="I59" s="81"/>
      <c r="J59" s="84"/>
      <c r="K59" s="85"/>
      <c r="L59" s="86"/>
    </row>
    <row r="60" spans="1:12">
      <c r="A60" s="144"/>
      <c r="B60" s="80"/>
      <c r="C60" s="81"/>
      <c r="D60" s="81"/>
      <c r="E60" s="81"/>
      <c r="F60" s="81"/>
      <c r="G60" s="81"/>
      <c r="H60" s="83"/>
      <c r="I60" s="81"/>
      <c r="J60" s="84"/>
      <c r="K60" s="85"/>
      <c r="L60" s="86"/>
    </row>
    <row r="61" spans="1:12">
      <c r="A61" s="144"/>
      <c r="B61" s="80"/>
      <c r="C61" s="81"/>
      <c r="D61" s="81"/>
      <c r="E61" s="81"/>
      <c r="F61" s="81"/>
      <c r="G61" s="81"/>
      <c r="H61" s="83"/>
      <c r="I61" s="81"/>
      <c r="J61" s="84"/>
      <c r="K61" s="85"/>
      <c r="L61" s="86"/>
    </row>
    <row r="62" spans="1:12">
      <c r="A62" s="144"/>
      <c r="B62" s="80"/>
      <c r="C62" s="81"/>
      <c r="D62" s="81"/>
      <c r="E62" s="81"/>
      <c r="F62" s="81"/>
      <c r="G62" s="81"/>
      <c r="H62" s="83"/>
      <c r="I62" s="81"/>
      <c r="J62" s="84"/>
      <c r="K62" s="85"/>
      <c r="L62" s="86"/>
    </row>
    <row r="63" spans="1:12">
      <c r="A63" s="144"/>
      <c r="B63" s="80"/>
      <c r="C63" s="81"/>
      <c r="D63" s="81"/>
      <c r="E63" s="81"/>
      <c r="F63" s="81"/>
      <c r="G63" s="81"/>
      <c r="H63" s="83"/>
      <c r="I63" s="81"/>
      <c r="J63" s="84"/>
      <c r="K63" s="85"/>
      <c r="L63" s="86"/>
    </row>
    <row r="64" spans="1:12">
      <c r="A64" s="144"/>
      <c r="B64" s="80"/>
      <c r="C64" s="81"/>
      <c r="D64" s="81"/>
      <c r="E64" s="81"/>
      <c r="F64" s="81"/>
      <c r="G64" s="81"/>
      <c r="H64" s="83"/>
      <c r="I64" s="81"/>
      <c r="J64" s="84"/>
      <c r="K64" s="85"/>
      <c r="L64" s="86"/>
    </row>
    <row r="65" spans="1:12">
      <c r="A65" s="141"/>
      <c r="L65" s="86"/>
    </row>
  </sheetData>
  <mergeCells count="7">
    <mergeCell ref="K10:K11"/>
    <mergeCell ref="A1:G1"/>
    <mergeCell ref="A2:G2"/>
    <mergeCell ref="I3:J3"/>
    <mergeCell ref="C10:D10"/>
    <mergeCell ref="E10:F10"/>
    <mergeCell ref="G10:H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Unit Division and Course Plan</vt:lpstr>
      <vt:lpstr>Rubrics</vt:lpstr>
      <vt:lpstr>CO PO Matrix</vt:lpstr>
      <vt:lpstr>Co measurement</vt:lpstr>
      <vt:lpstr>'Unit Division and Course Plan'!Print_Area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Bcomdept2</dc:creator>
  <cp:lastModifiedBy>DELL</cp:lastModifiedBy>
  <cp:lastPrinted>2020-10-04T13:55:51Z</cp:lastPrinted>
  <dcterms:created xsi:type="dcterms:W3CDTF">2017-05-29T14:02:24Z</dcterms:created>
  <dcterms:modified xsi:type="dcterms:W3CDTF">2024-02-23T06:09:26Z</dcterms:modified>
</cp:coreProperties>
</file>